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BAJO DE IMARPE\Data_ 1temp_2023\Porcenta\"/>
    </mc:Choice>
  </mc:AlternateContent>
  <bookViews>
    <workbookView showSheetTabs="0" xWindow="0" yWindow="0" windowWidth="24000" windowHeight="934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Q18" i="1" l="1"/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<sst xmlns="http://schemas.openxmlformats.org/spreadsheetml/2006/main" count="360" uniqueCount="68">
  <si>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</si>
  <si>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</si>
  <si>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</si>
  <si>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</si>
  <si>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</si>
  <si>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</si>
  <si>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</si>
  <si>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</si>
  <si>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</si>
  <si>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</si>
  <si>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</si>
  <si>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</si>
  <si>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</si>
  <si>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</si>
  <si>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</si>
  <si>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</si>
  <si>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</si>
  <si>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</si>
  <si>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</si>
  <si>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</si>
  <si>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</si>
  <si>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</si>
  <si>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</si>
  <si>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</si>
  <si>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</si>
  <si>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</si>
  <si>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</si>
  <si>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</si>
  <si>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</si>
  <si>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</si>
  <si>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</si>
  <si>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</si>
  <si>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</si>
  <si>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</si>
  <si>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</si>
  <si>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</si>
  <si>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</si>
  <si>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</si>
  <si>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</si>
  <si>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</si>
  <si>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</si>
  <si>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</si>
  <si>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</si>
  <si>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</si>
  <si>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</si>
  <si>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</si>
  <si>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</si>
  <si>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</si>
  <si>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</si>
  <si>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</si>
  <si>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</si>
  <si>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</si>
  <si>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</si>
  <si>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</si>
  <si>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</si>
  <si>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</si>
  <si>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</si>
  <si>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</si>
  <si>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</si>
  <si>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</si>
  <si>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</si>
  <si>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</si>
  <si>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</si>
  <si>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>CPT/jsr</t>
  </si>
  <si>
    <t xml:space="preserve">           Atención: Sra. Ana María Choquehuanca</t>
  </si>
  <si>
    <t>Callao,25 de octubre del 2023</t>
  </si>
  <si>
    <t xml:space="preserve">        Fecha  : 24/10/2023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</si>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</sst>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V4" zoomScale="23" zoomScaleNormal="23" workbookViewId="0">
      <selection activeCell="AO12" sqref="AO12"/>
    </sheetView>
  </sheetViews>
  <sheetFormatPr baseColWidth="10" defaultColWidth="11.453125" defaultRowHeight="22.5" x14ac:dyDescent="0.45"/>
  <cols>
    <col min="1" max="1" width="1.81640625" style="1" customWidth="1"/>
    <col min="2" max="2" width="38.54296875" style="1" customWidth="1"/>
    <col min="3" max="3" width="31.26953125" style="1" customWidth="1"/>
    <col min="4" max="4" width="30" style="1" customWidth="1"/>
    <col min="5" max="5" width="27.81640625" style="1" customWidth="1"/>
    <col min="6" max="6" width="29.54296875" style="1" customWidth="1"/>
    <col min="7" max="7" width="28.1796875" style="1" customWidth="1"/>
    <col min="8" max="8" width="27.54296875" style="1" customWidth="1"/>
    <col min="9" max="9" width="31.1796875" style="1" customWidth="1"/>
    <col min="10" max="11" width="26.7265625" style="1" customWidth="1"/>
    <col min="12" max="12" width="26.81640625" style="1" customWidth="1"/>
    <col min="13" max="13" width="31.1796875" style="1" customWidth="1"/>
    <col min="14" max="14" width="28.7265625" style="1" customWidth="1"/>
    <col min="15" max="15" width="27" style="1" customWidth="1"/>
    <col min="16" max="16" width="25.81640625" style="1" customWidth="1"/>
    <col min="17" max="17" width="26.54296875" style="1" customWidth="1"/>
    <col min="18" max="18" width="25.81640625" style="1" customWidth="1"/>
    <col min="19" max="19" width="28.26953125" style="1" customWidth="1"/>
    <col min="20" max="20" width="25.81640625" style="1" customWidth="1"/>
    <col min="21" max="21" width="27.7265625" style="1" customWidth="1"/>
    <col min="22" max="22" width="26.26953125" style="1" customWidth="1"/>
    <col min="23" max="23" width="30.1796875" style="1" customWidth="1"/>
    <col min="24" max="24" width="27" style="1" customWidth="1"/>
    <col min="25" max="25" width="31.26953125" style="1" customWidth="1"/>
    <col min="26" max="26" width="32.54296875" style="1" customWidth="1"/>
    <col min="27" max="27" width="31.453125" style="1" customWidth="1"/>
    <col min="28" max="28" width="27.54296875" style="1" customWidth="1"/>
    <col min="29" max="29" width="34.7265625" style="1" customWidth="1"/>
    <col min="30" max="30" width="39.26953125" style="1" bestFit="1" customWidth="1"/>
    <col min="31" max="31" width="29" style="1" customWidth="1"/>
    <col min="32" max="32" width="28.81640625" style="1" customWidth="1"/>
    <col min="33" max="33" width="25.453125" style="1" customWidth="1"/>
    <col min="34" max="34" width="26" style="1" customWidth="1"/>
    <col min="35" max="35" width="25.453125" style="1" customWidth="1"/>
    <col min="36" max="36" width="24.81640625" style="1" customWidth="1"/>
    <col min="37" max="37" width="31" style="1" customWidth="1"/>
    <col min="38" max="38" width="29.453125" style="1" customWidth="1"/>
    <col min="39" max="39" width="32.453125" style="1" customWidth="1"/>
    <col min="40" max="40" width="34.81640625" style="1" customWidth="1"/>
    <col min="41" max="41" width="25.26953125" style="1" customWidth="1"/>
    <col min="42" max="42" width="28.1796875" style="1" customWidth="1"/>
    <col min="43" max="43" width="25.26953125" style="1" customWidth="1"/>
    <col min="44" max="969" width="11.453125" style="1"/>
    <col min="970" max="979" width="9.1796875" customWidth="1"/>
  </cols>
  <sheetData>
    <row r="1" spans="2:43" ht="35" x14ac:dyDescent="0.7">
      <c r="B1" s="2" t="s">
        <v>0</v>
      </c>
    </row>
    <row r="2" spans="2:43" ht="29.5" x14ac:dyDescent="0.55000000000000004">
      <c r="B2" s="3" t="s">
        <v>1</v>
      </c>
    </row>
    <row r="3" spans="2:43" ht="23" x14ac:dyDescent="0.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0" x14ac:dyDescent="0.8">
      <c r="B4" s="58" t="s">
        <v>64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3" ht="45" customHeight="1" x14ac:dyDescent="0.7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3" ht="31.5" customHeight="1" x14ac:dyDescent="0.7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3" s="8" customFormat="1" ht="26.25" customHeight="1" x14ac:dyDescent="0.6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3" ht="48.75" customHeight="1" x14ac:dyDescent="0.9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66</v>
      </c>
      <c r="AP8" s="60"/>
      <c r="AQ8" s="60"/>
    </row>
    <row r="9" spans="2:43" ht="28" x14ac:dyDescent="0.6">
      <c r="B9" s="4" t="s">
        <v>6</v>
      </c>
      <c r="C9" s="10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65">
      <c r="B10" s="17" t="s">
        <v>7</v>
      </c>
      <c r="C10" s="55" t="s">
        <v>8</v>
      </c>
      <c r="D10" s="55"/>
      <c r="E10" s="55" t="s">
        <v>9</v>
      </c>
      <c r="F10" s="55"/>
      <c r="G10" s="55" t="s">
        <v>10</v>
      </c>
      <c r="H10" s="55"/>
      <c r="I10" s="55" t="s">
        <v>11</v>
      </c>
      <c r="J10" s="55"/>
      <c r="K10" s="55" t="s">
        <v>12</v>
      </c>
      <c r="L10" s="55"/>
      <c r="M10" s="55" t="s">
        <v>13</v>
      </c>
      <c r="N10" s="55"/>
      <c r="O10" s="55" t="s">
        <v>14</v>
      </c>
      <c r="P10" s="55"/>
      <c r="Q10" s="55" t="s">
        <v>15</v>
      </c>
      <c r="R10" s="55"/>
      <c r="S10" s="55" t="s">
        <v>16</v>
      </c>
      <c r="T10" s="55"/>
      <c r="U10" s="55" t="s">
        <v>17</v>
      </c>
      <c r="V10" s="55"/>
      <c r="W10" s="55" t="s">
        <v>18</v>
      </c>
      <c r="X10" s="55"/>
      <c r="Y10" s="57" t="s">
        <v>19</v>
      </c>
      <c r="Z10" s="57"/>
      <c r="AA10" s="55" t="s">
        <v>20</v>
      </c>
      <c r="AB10" s="55"/>
      <c r="AC10" s="55" t="s">
        <v>21</v>
      </c>
      <c r="AD10" s="55"/>
      <c r="AE10" s="55" t="s">
        <v>22</v>
      </c>
      <c r="AF10" s="55"/>
      <c r="AG10" s="55" t="s">
        <v>23</v>
      </c>
      <c r="AH10" s="55"/>
      <c r="AI10" s="55" t="s">
        <v>24</v>
      </c>
      <c r="AJ10" s="55"/>
      <c r="AK10" s="55" t="s">
        <v>25</v>
      </c>
      <c r="AL10" s="55"/>
      <c r="AM10" s="55" t="s">
        <v>26</v>
      </c>
      <c r="AN10" s="55"/>
      <c r="AO10" s="56" t="s">
        <v>27</v>
      </c>
      <c r="AP10" s="56"/>
      <c r="AQ10" s="18" t="s">
        <v>28</v>
      </c>
    </row>
    <row r="11" spans="2:43" s="3" customFormat="1" ht="30" x14ac:dyDescent="0.6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85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2049.6107299999999</v>
      </c>
      <c r="H12" s="24">
        <v>56.62</v>
      </c>
      <c r="I12" s="24">
        <v>1573.085</v>
      </c>
      <c r="J12" s="24">
        <v>323.84500000000003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2915.395</v>
      </c>
      <c r="R12" s="24"/>
      <c r="S12" s="24">
        <v>2627.3449999999998</v>
      </c>
      <c r="T12" s="24">
        <v>76</v>
      </c>
      <c r="U12" s="24">
        <v>1160.415</v>
      </c>
      <c r="V12" s="24">
        <v>614.38499999999999</v>
      </c>
      <c r="W12" s="24">
        <v>6129.6549999999997</v>
      </c>
      <c r="X12" s="24">
        <v>41.35</v>
      </c>
      <c r="Y12" s="24">
        <v>7918</v>
      </c>
      <c r="Z12" s="24">
        <v>0</v>
      </c>
      <c r="AA12" s="24">
        <v>330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24703.505729999997</v>
      </c>
      <c r="AP12" s="24">
        <f>SUMIF($C$11:$AN$11,"I.Mad",C12:AN12)</f>
        <v>1112.1999999999998</v>
      </c>
      <c r="AQ12" s="24">
        <f>SUM(AO12:AP12)</f>
        <v>25815.705729999998</v>
      </c>
    </row>
    <row r="13" spans="2:43" ht="50.25" customHeight="1" x14ac:dyDescent="0.85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>
        <v>39</v>
      </c>
      <c r="H13" s="24">
        <v>5</v>
      </c>
      <c r="I13" s="24">
        <v>16</v>
      </c>
      <c r="J13" s="24">
        <v>18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>
        <v>13</v>
      </c>
      <c r="R13" s="24"/>
      <c r="S13" s="24">
        <v>9</v>
      </c>
      <c r="T13" s="24">
        <v>3</v>
      </c>
      <c r="U13" s="24">
        <v>9</v>
      </c>
      <c r="V13" s="24">
        <v>15</v>
      </c>
      <c r="W13" s="24">
        <v>33</v>
      </c>
      <c r="X13" s="24">
        <v>1</v>
      </c>
      <c r="Y13" s="24">
        <v>61</v>
      </c>
      <c r="Z13" s="24" t="s">
        <v>33</v>
      </c>
      <c r="AA13" s="24">
        <v>1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181</v>
      </c>
      <c r="AP13" s="24">
        <f>SUMIF($C$11:$AN$11,"I.Mad",C13:AN13)</f>
        <v>42</v>
      </c>
      <c r="AQ13" s="24">
        <f>SUM(AO13:AP13)</f>
        <v>223</v>
      </c>
    </row>
    <row r="14" spans="2:43" ht="50.25" customHeight="1" x14ac:dyDescent="0.85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>
        <v>20</v>
      </c>
      <c r="H14" s="24" t="s">
        <v>67</v>
      </c>
      <c r="I14" s="24" t="s">
        <v>67</v>
      </c>
      <c r="J14" s="24" t="s">
        <v>67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>
        <v>6</v>
      </c>
      <c r="R14" s="24"/>
      <c r="S14" s="24">
        <v>6</v>
      </c>
      <c r="T14" s="24">
        <v>1</v>
      </c>
      <c r="U14" s="24">
        <v>7</v>
      </c>
      <c r="V14" s="24">
        <v>4</v>
      </c>
      <c r="W14" s="24">
        <v>8</v>
      </c>
      <c r="X14" s="24">
        <v>1</v>
      </c>
      <c r="Y14" s="24">
        <v>10</v>
      </c>
      <c r="Z14" s="24" t="s">
        <v>33</v>
      </c>
      <c r="AA14" s="24">
        <v>1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58</v>
      </c>
      <c r="AP14" s="24">
        <f>SUMIF($C$11:$AN$11,"I.Mad",C14:AN14)</f>
        <v>6</v>
      </c>
      <c r="AQ14" s="24">
        <f>SUM(AO14:AP14)</f>
        <v>64</v>
      </c>
    </row>
    <row r="15" spans="2:43" ht="50.25" customHeight="1" x14ac:dyDescent="0.85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>
        <v>51.394203814271002</v>
      </c>
      <c r="H15" s="24"/>
      <c r="I15" s="24"/>
      <c r="J15" s="24"/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>
        <v>56.204739391137203</v>
      </c>
      <c r="R15" s="24"/>
      <c r="S15" s="24">
        <v>75.981271565795595</v>
      </c>
      <c r="T15" s="24">
        <v>81.666666749474004</v>
      </c>
      <c r="U15" s="24">
        <v>64.944237202993804</v>
      </c>
      <c r="V15" s="24">
        <v>65.007762992528299</v>
      </c>
      <c r="W15" s="24">
        <v>62.340005341154999</v>
      </c>
      <c r="X15" s="24">
        <v>60.317356524771697</v>
      </c>
      <c r="Y15" s="24">
        <v>63.054827130182701</v>
      </c>
      <c r="Z15" s="24" t="s">
        <v>33</v>
      </c>
      <c r="AA15" s="24">
        <v>67.058804314984002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85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7">
        <v>11.5</v>
      </c>
      <c r="H16" s="27"/>
      <c r="I16" s="27"/>
      <c r="J16" s="27"/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7">
        <v>11.5</v>
      </c>
      <c r="R16" s="27"/>
      <c r="S16" s="27">
        <v>11</v>
      </c>
      <c r="T16" s="27">
        <v>11</v>
      </c>
      <c r="U16" s="27">
        <v>11.5</v>
      </c>
      <c r="V16" s="27">
        <v>11.5</v>
      </c>
      <c r="W16" s="27">
        <v>11.5</v>
      </c>
      <c r="X16" s="27">
        <v>11.5</v>
      </c>
      <c r="Y16" s="27">
        <v>11.5</v>
      </c>
      <c r="Z16" s="24" t="s">
        <v>33</v>
      </c>
      <c r="AA16" s="27">
        <v>11.5</v>
      </c>
      <c r="AB16" s="24" t="s">
        <v>33</v>
      </c>
      <c r="AC16" s="24" t="s">
        <v>33</v>
      </c>
      <c r="AD16" s="24" t="s">
        <v>33</v>
      </c>
      <c r="AE16" s="24" t="s">
        <v>33</v>
      </c>
      <c r="AF16" s="24" t="s">
        <v>33</v>
      </c>
      <c r="AG16" s="24" t="s">
        <v>33</v>
      </c>
      <c r="AH16" s="24" t="s">
        <v>33</v>
      </c>
      <c r="AI16" s="24" t="s">
        <v>33</v>
      </c>
      <c r="AJ16" s="24" t="s">
        <v>33</v>
      </c>
      <c r="AK16" s="24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85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85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85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85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85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85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6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85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85">
      <c r="B25" s="35" t="s">
        <v>42</v>
      </c>
      <c r="C25" s="33"/>
      <c r="D25" s="36"/>
      <c r="E25" s="33"/>
      <c r="F25" s="37"/>
      <c r="G25" s="33">
        <v>6.8292700000000002</v>
      </c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6.8292700000000002</v>
      </c>
      <c r="AP25" s="24">
        <f t="shared" si="1"/>
        <v>0</v>
      </c>
      <c r="AQ25" s="33">
        <f t="shared" si="2"/>
        <v>6.8292700000000002</v>
      </c>
    </row>
    <row r="26" spans="1:43" ht="50.25" customHeight="1" x14ac:dyDescent="0.85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85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85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85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85">
      <c r="B30" s="35" t="s">
        <v>46</v>
      </c>
      <c r="C30" s="24"/>
      <c r="D30" s="24"/>
      <c r="E30" s="24"/>
      <c r="F30" s="24"/>
      <c r="G30" s="24"/>
      <c r="H30" s="24"/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24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85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85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85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85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85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5" x14ac:dyDescent="0.85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5" x14ac:dyDescent="0.85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5" x14ac:dyDescent="0.85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85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85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85">
      <c r="B41" s="35" t="s">
        <v>56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0</v>
      </c>
      <c r="G41" s="33">
        <f t="shared" si="3"/>
        <v>2056.44</v>
      </c>
      <c r="H41" s="33">
        <f t="shared" si="3"/>
        <v>56.62</v>
      </c>
      <c r="I41" s="33">
        <f t="shared" si="3"/>
        <v>1573.085</v>
      </c>
      <c r="J41" s="33">
        <f t="shared" si="3"/>
        <v>323.84500000000003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2915.395</v>
      </c>
      <c r="R41" s="33">
        <f t="shared" si="3"/>
        <v>0</v>
      </c>
      <c r="S41" s="33">
        <f t="shared" si="3"/>
        <v>2627.3449999999998</v>
      </c>
      <c r="T41" s="33">
        <f t="shared" si="3"/>
        <v>76</v>
      </c>
      <c r="U41" s="33">
        <f t="shared" si="3"/>
        <v>1160.415</v>
      </c>
      <c r="V41" s="33">
        <f t="shared" si="3"/>
        <v>614.38499999999999</v>
      </c>
      <c r="W41" s="33">
        <f t="shared" si="3"/>
        <v>6129.6549999999997</v>
      </c>
      <c r="X41" s="33">
        <f t="shared" si="3"/>
        <v>41.35</v>
      </c>
      <c r="Y41" s="33">
        <f t="shared" si="3"/>
        <v>7918</v>
      </c>
      <c r="Z41" s="33">
        <f t="shared" si="3"/>
        <v>0</v>
      </c>
      <c r="AA41" s="33">
        <f t="shared" si="3"/>
        <v>330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24710.334999999995</v>
      </c>
      <c r="AP41" s="33">
        <f>SUM(AP12,AP18,AP24:AP37)</f>
        <v>1112.1999999999998</v>
      </c>
      <c r="AQ41" s="33">
        <f t="shared" si="2"/>
        <v>25822.534999999996</v>
      </c>
    </row>
    <row r="42" spans="2:43" ht="50.25" customHeight="1" x14ac:dyDescent="0.85">
      <c r="B42" s="23" t="s">
        <v>57</v>
      </c>
      <c r="C42" s="38"/>
      <c r="D42" s="38"/>
      <c r="E42" s="38"/>
      <c r="F42" s="27"/>
      <c r="G42" s="27">
        <v>17.399999999999999</v>
      </c>
      <c r="H42" s="27"/>
      <c r="I42" s="27">
        <v>20.7</v>
      </c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5" x14ac:dyDescent="0.5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" x14ac:dyDescent="0.7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85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5" x14ac:dyDescent="0.85">
      <c r="B46" s="51" t="s">
        <v>63</v>
      </c>
      <c r="C46" s="3"/>
      <c r="G46" s="48"/>
      <c r="J46" s="44"/>
      <c r="M46" s="49"/>
      <c r="N46" s="52"/>
      <c r="Y46" s="50"/>
      <c r="Z46" s="50"/>
      <c r="AG46" s="53"/>
      <c r="AM46" s="54" t="s">
        <v>65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Usuario</cp:lastModifiedBy>
  <cp:revision>363</cp:revision>
  <cp:lastPrinted>2023-06-19T13:30:12Z</cp:lastPrinted>
  <dcterms:created xsi:type="dcterms:W3CDTF">2008-10-21T17:58:04Z</dcterms:created>
  <dcterms:modified xsi:type="dcterms:W3CDTF">2023-10-25T21:05:56Z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