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<sst xmlns="http://schemas.openxmlformats.org/spreadsheetml/2006/main" count="361" uniqueCount="65">
  <si>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</si>
  <si>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</si>
  <si>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</si>
  <si>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</si>
  <si>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</si>
  <si>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</si>
  <si>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</si>
  <si>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</si>
  <si>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</si>
  <si>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</si>
  <si>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</si>
  <si>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</si>
  <si>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</si>
  <si>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</si>
  <si>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</si>
  <si>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</si>
  <si>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</si>
  <si>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</si>
  <si>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</si>
  <si>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</si>
  <si>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</si>
  <si>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</si>
  <si>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</si>
  <si>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</si>
  <si>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</si>
  <si>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</si>
  <si>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</si>
  <si>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</si>
  <si>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</si>
  <si>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</si>
  <si>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</si>
  <si>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</si>
  <si>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</si>
  <si>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</si>
  <si>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</si>
  <si>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</si>
  <si>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</si>
  <si>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</si>
  <si>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</si>
  <si>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</si>
  <si>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</si>
  <si>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</si>
  <si>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</si>
  <si>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</si>
  <si>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</si>
  <si>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</si>
  <si>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</si>
  <si>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</si>
  <si>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</si>
  <si>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</si>
  <si>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</si>
  <si>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</si>
  <si>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</si>
  <si>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</si>
  <si>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</si>
  <si>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</si>
  <si>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</si>
  <si>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</si>
  <si>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</si>
  <si>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</si>
  <si>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</si>
  <si>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</si>
  <si>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R.M.N°427-2015-PRODUCE,R.M.N°228-2016-PRODUCE,R.M.N°238-2016-PRODUCE,R.M.N°242-2016-PRODUCE</t>
  </si>
  <si>
    <t>Callao, 25 de julio del 2016</t>
  </si>
  <si>
    <t xml:space="preserve">        Fecha  : 24/07/2016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</si>
</sst>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A19" sqref="AA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46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55</v>
      </c>
      <c r="X10" s="123"/>
      <c r="Y10" s="114" t="s">
        <v>48</v>
      </c>
      <c r="Z10" s="115"/>
      <c r="AA10" s="122" t="s">
        <v>38</v>
      </c>
      <c r="AB10" s="123"/>
      <c r="AC10" s="122" t="s">
        <v>13</v>
      </c>
      <c r="AD10" s="123"/>
      <c r="AE10" s="121" t="s">
        <v>49</v>
      </c>
      <c r="AF10" s="115"/>
      <c r="AG10" s="121" t="s">
        <v>50</v>
      </c>
      <c r="AH10" s="115"/>
      <c r="AI10" s="121" t="s">
        <v>51</v>
      </c>
      <c r="AJ10" s="115"/>
      <c r="AK10" s="121" t="s">
        <v>52</v>
      </c>
      <c r="AL10" s="115"/>
      <c r="AM10" s="121" t="s">
        <v>53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643.38300000000004</v>
      </c>
      <c r="R12" s="53">
        <v>257.28100000000001</v>
      </c>
      <c r="S12" s="53">
        <v>365</v>
      </c>
      <c r="T12" s="53">
        <v>1607</v>
      </c>
      <c r="U12" s="53">
        <v>384.38799999999998</v>
      </c>
      <c r="V12" s="53">
        <v>1214.3630000000001</v>
      </c>
      <c r="W12" s="53">
        <v>1790</v>
      </c>
      <c r="X12" s="53">
        <v>75</v>
      </c>
      <c r="Y12" s="53">
        <v>2280.085</v>
      </c>
      <c r="Z12" s="53">
        <v>514.95972520036594</v>
      </c>
      <c r="AA12" s="53">
        <v>5217.0900565610864</v>
      </c>
      <c r="AB12" s="53">
        <v>0</v>
      </c>
      <c r="AC12" s="53">
        <v>10179.67742443631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20859.623480997398</v>
      </c>
      <c r="AP12" s="54">
        <f>SUMIF($C$11:$AN$11,"I.Mad",C12:AN12)</f>
        <v>3668.6037252003662</v>
      </c>
      <c r="AQ12" s="54">
        <f>SUM(AO12:AP12)</f>
        <v>24528.227206197764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14</v>
      </c>
      <c r="R13" s="55">
        <v>11</v>
      </c>
      <c r="S13" s="55">
        <v>5</v>
      </c>
      <c r="T13" s="55">
        <v>64</v>
      </c>
      <c r="U13" s="55">
        <v>13</v>
      </c>
      <c r="V13" s="55">
        <v>39</v>
      </c>
      <c r="W13" s="55">
        <v>9</v>
      </c>
      <c r="X13" s="55">
        <v>3</v>
      </c>
      <c r="Y13" s="55">
        <v>25</v>
      </c>
      <c r="Z13" s="55">
        <v>22</v>
      </c>
      <c r="AA13" s="55">
        <v>22</v>
      </c>
      <c r="AB13" s="55" t="s">
        <v>20</v>
      </c>
      <c r="AC13" s="55">
        <v>63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151</v>
      </c>
      <c r="AP13" s="54">
        <f>SUMIF($C$11:$AN$11,"I.Mad",C13:AN13)</f>
        <v>139</v>
      </c>
      <c r="AQ13" s="54">
        <f>SUM(AO13:AP13)</f>
        <v>290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7</v>
      </c>
      <c r="R14" s="55">
        <v>3</v>
      </c>
      <c r="S14" s="55">
        <v>1</v>
      </c>
      <c r="T14" s="55">
        <v>11</v>
      </c>
      <c r="U14" s="55">
        <v>4</v>
      </c>
      <c r="V14" s="55">
        <v>6</v>
      </c>
      <c r="W14" s="55">
        <v>2</v>
      </c>
      <c r="X14" s="55">
        <v>3</v>
      </c>
      <c r="Y14" s="55">
        <v>5</v>
      </c>
      <c r="Z14" s="55">
        <v>4</v>
      </c>
      <c r="AA14" s="55">
        <v>5</v>
      </c>
      <c r="AB14" s="55" t="s">
        <v>20</v>
      </c>
      <c r="AC14" s="55">
        <v>9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33</v>
      </c>
      <c r="AP14" s="54">
        <f>SUMIF($C$11:$AN$11,"I.Mad",C14:AN14)</f>
        <v>27</v>
      </c>
      <c r="AQ14" s="54">
        <f>SUM(AO14:AP14)</f>
        <v>60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5.027701072386515</v>
      </c>
      <c r="AB15" s="55" t="s">
        <v>20</v>
      </c>
      <c r="AC15" s="55">
        <v>3.5649519539586243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>
        <v>13.5</v>
      </c>
      <c r="S16" s="61">
        <v>13.5</v>
      </c>
      <c r="T16" s="61">
        <v>13.5</v>
      </c>
      <c r="U16" s="61">
        <v>14</v>
      </c>
      <c r="V16" s="61">
        <v>14</v>
      </c>
      <c r="W16" s="61">
        <v>14</v>
      </c>
      <c r="X16" s="61">
        <v>14</v>
      </c>
      <c r="Y16" s="61">
        <v>13.5</v>
      </c>
      <c r="Z16" s="61">
        <v>13.5</v>
      </c>
      <c r="AA16" s="61">
        <v>13.5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>
        <v>6.617472345876684</v>
      </c>
      <c r="R25" s="74">
        <v>0.71915876305776771</v>
      </c>
      <c r="S25" s="74"/>
      <c r="T25" s="74"/>
      <c r="U25" s="74">
        <v>0.61250000000000004</v>
      </c>
      <c r="V25" s="74">
        <v>0.63749999999999996</v>
      </c>
      <c r="W25" s="58"/>
      <c r="X25" s="58"/>
      <c r="Y25" s="74">
        <v>17.844299150250478</v>
      </c>
      <c r="Z25" s="58">
        <v>4.6602747996340366</v>
      </c>
      <c r="AA25" s="74">
        <v>0.82231146304675717</v>
      </c>
      <c r="AB25" s="74"/>
      <c r="AC25" s="58">
        <v>1.3914031498969515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27.287986109070868</v>
      </c>
      <c r="AP25" s="54">
        <f t="shared" ref="AP25:AP37" si="2">SUMIF($C$11:$AN$11,"I.Mad",C25:AN25)</f>
        <v>6.0169335626918041</v>
      </c>
      <c r="AQ25" s="58">
        <f>SUM(AO25:AP25)</f>
        <v>33.304919671762676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>
        <v>2.0876319758672701</v>
      </c>
      <c r="AB30" s="58"/>
      <c r="AC30" s="74">
        <v>3.9311724137931034</v>
      </c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6.0188043896603736</v>
      </c>
      <c r="AP30" s="54">
        <f t="shared" si="2"/>
        <v>0</v>
      </c>
      <c r="AQ30" s="58">
        <f t="shared" si="0"/>
        <v>6.0188043896603736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57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59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650.00047234587669</v>
      </c>
      <c r="R38" s="58">
        <f t="shared" si="3"/>
        <v>258.00015876305775</v>
      </c>
      <c r="S38" s="58">
        <f>+SUM(S12,S18,S24:S37)</f>
        <v>365</v>
      </c>
      <c r="T38" s="58">
        <f t="shared" si="3"/>
        <v>1607</v>
      </c>
      <c r="U38" s="58">
        <f>+SUM(U12,U18,U24:U37)</f>
        <v>385.00049999999999</v>
      </c>
      <c r="V38" s="58">
        <f t="shared" si="3"/>
        <v>1215.0005000000001</v>
      </c>
      <c r="W38" s="58">
        <f t="shared" si="3"/>
        <v>1790</v>
      </c>
      <c r="X38" s="58">
        <f t="shared" si="3"/>
        <v>75</v>
      </c>
      <c r="Y38" s="58">
        <f>+SUM(Y12,Y18,Y24:Y37)</f>
        <v>2297.9292991502507</v>
      </c>
      <c r="Z38" s="58">
        <f>+SUM(Z12,Z18,Z24:Z37)</f>
        <v>519.62</v>
      </c>
      <c r="AA38" s="58">
        <f>+SUM(AA12,AA18,AA24:AA37)</f>
        <v>5220</v>
      </c>
      <c r="AB38" s="58">
        <f t="shared" ref="AB38:AN38" si="4">+SUM(AB12,AB18,AB24:AB37)</f>
        <v>0</v>
      </c>
      <c r="AC38" s="58">
        <f>+SUM(AC12,AC18,AC24:AC37)</f>
        <v>10185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20892.930271496127</v>
      </c>
      <c r="AP38" s="58">
        <f>SUM(AP12,AP18,AP24:AP37)</f>
        <v>3674.6206587630581</v>
      </c>
      <c r="AQ38" s="58">
        <f>SUM(AO38:AP38)</f>
        <v>24567.550930259185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16.8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16.2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56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2016-07-25T20:32:11Z</dcterms:modified>
</cp:coreProperties>
</file>