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<sst xmlns="http://schemas.openxmlformats.org/spreadsheetml/2006/main" count="371" uniqueCount="68">
  <si>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</si>
  <si>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</si>
  <si>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</si>
  <si>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</si>
  <si>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</si>
  <si>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</si>
  <si>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</si>
  <si>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</si>
  <si>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</si>
  <si>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</si>
  <si>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</si>
  <si>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</si>
  <si>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</si>
  <si>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</si>
  <si>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</si>
  <si>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</si>
  <si>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</si>
  <si>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</si>
  <si>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</si>
  <si>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</si>
  <si>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</si>
  <si>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</si>
  <si>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</si>
  <si>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</si>
  <si>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</si>
  <si>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</si>
  <si>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</si>
  <si>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</si>
  <si>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</si>
  <si>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</si>
  <si>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</si>
  <si>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</si>
  <si>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</si>
  <si>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</si>
  <si>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</si>
  <si>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</si>
  <si>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</si>
  <si>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</si>
  <si>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</si>
  <si>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</si>
  <si>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</si>
  <si>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</si>
  <si>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</si>
  <si>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</si>
  <si>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</si>
  <si>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</si>
  <si>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</si>
  <si>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</si>
  <si>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</si>
  <si>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</si>
  <si>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</si>
  <si>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</si>
  <si>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</si>
  <si>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</si>
  <si>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</si>
  <si>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</si>
  <si>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</si>
  <si>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</si>
  <si>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</si>
  <si>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</si>
  <si>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</si>
  <si>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GCQ/due</t>
  </si>
  <si>
    <t>&lt;&lt;</t>
  </si>
  <si>
    <t>&lt;</t>
  </si>
  <si>
    <t>R.M.Nº 003-2015-PRODUCE, R.M.N°056-2015 PRODUCE, R.M.N°078-2015 PRODUCE, R.M.N°082-2015 PRODUCE, R.M.N°098-2015 PRODUCE, R.M.N° 195-2015 PRODUCE,R.M.N° 200-2015 PRODUCE,R.M.N° 204-2015 PRODUCE,</t>
  </si>
  <si>
    <t>S/M</t>
  </si>
  <si>
    <t xml:space="preserve">        Fecha  : 24/06/2015</t>
  </si>
  <si>
    <t>Callao, 25 de junio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</si>
</sst>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60"/>
  <sheetViews>
    <sheetView tabSelected="1" zoomScale="24" zoomScaleNormal="24" zoomScalePageLayoutView="0" workbookViewId="0" topLeftCell="A1">
      <selection activeCell="V26" sqref="V2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36.00390625" style="2" customWidth="1"/>
    <col min="20" max="20" width="21.00390625" style="2" customWidth="1"/>
    <col min="21" max="21" width="21.57421875" style="2" customWidth="1"/>
    <col min="22" max="22" width="34.140625" style="2" customWidth="1"/>
    <col min="23" max="23" width="29.0039062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3" t="s">
        <v>49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3" ht="35.25">
      <c r="B5" s="123" t="s">
        <v>45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4" t="s">
        <v>42</v>
      </c>
      <c r="AN6" s="124"/>
      <c r="AO6" s="124"/>
      <c r="AP6" s="124"/>
      <c r="AQ6" s="124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5"/>
      <c r="AP7" s="125"/>
      <c r="AQ7" s="12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6" t="s">
        <v>66</v>
      </c>
      <c r="AP8" s="126"/>
      <c r="AQ8" s="126"/>
    </row>
    <row r="9" spans="2:43" ht="21.75" customHeight="1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57</v>
      </c>
      <c r="J10" s="115"/>
      <c r="K10" s="115" t="s">
        <v>7</v>
      </c>
      <c r="L10" s="115"/>
      <c r="M10" s="121" t="s">
        <v>8</v>
      </c>
      <c r="N10" s="122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60</v>
      </c>
      <c r="Z10" s="112"/>
      <c r="AA10" s="119" t="s">
        <v>43</v>
      </c>
      <c r="AB10" s="120"/>
      <c r="AC10" s="118" t="s">
        <v>14</v>
      </c>
      <c r="AD10" s="112"/>
      <c r="AE10" s="118" t="s">
        <v>50</v>
      </c>
      <c r="AF10" s="112"/>
      <c r="AG10" s="118" t="s">
        <v>51</v>
      </c>
      <c r="AH10" s="112"/>
      <c r="AI10" s="118" t="s">
        <v>41</v>
      </c>
      <c r="AJ10" s="112"/>
      <c r="AK10" s="118" t="s">
        <v>52</v>
      </c>
      <c r="AL10" s="112"/>
      <c r="AM10" s="111" t="s">
        <v>53</v>
      </c>
      <c r="AN10" s="112"/>
      <c r="AO10" s="116" t="s">
        <v>15</v>
      </c>
      <c r="AP10" s="117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153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385</v>
      </c>
      <c r="T12" s="53">
        <v>0</v>
      </c>
      <c r="U12" s="53">
        <v>170</v>
      </c>
      <c r="V12" s="53">
        <v>550</v>
      </c>
      <c r="W12" s="53">
        <v>3410</v>
      </c>
      <c r="X12" s="53">
        <v>0</v>
      </c>
      <c r="Y12" s="53">
        <v>3661</v>
      </c>
      <c r="Z12" s="53">
        <v>0</v>
      </c>
      <c r="AA12" s="53">
        <v>557.8995780476833</v>
      </c>
      <c r="AB12" s="53">
        <v>0</v>
      </c>
      <c r="AC12" s="53">
        <v>4250</v>
      </c>
      <c r="AD12" s="53">
        <v>0</v>
      </c>
      <c r="AE12" s="53">
        <v>0</v>
      </c>
      <c r="AF12" s="53">
        <v>0</v>
      </c>
      <c r="AG12" s="53">
        <v>1224.16</v>
      </c>
      <c r="AH12" s="53">
        <v>0</v>
      </c>
      <c r="AI12" s="53">
        <v>0</v>
      </c>
      <c r="AJ12" s="53">
        <v>0</v>
      </c>
      <c r="AK12" s="53">
        <v>1228.485</v>
      </c>
      <c r="AL12" s="53">
        <v>0</v>
      </c>
      <c r="AM12" s="53">
        <v>6524</v>
      </c>
      <c r="AN12" s="53">
        <v>303</v>
      </c>
      <c r="AO12" s="54">
        <f>SUMIF($C$11:$AN$11,"I.Mad",B12:AM12)</f>
        <v>21410.544578047684</v>
      </c>
      <c r="AP12" s="54">
        <f>SUMIF($C$11:$AN$11,"I.Mad",C12:AN12)</f>
        <v>1006</v>
      </c>
      <c r="AQ12" s="54">
        <f>SUM(AO12:AP12)</f>
        <v>22416.544578047684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>
        <v>15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>
        <v>16</v>
      </c>
      <c r="T13" s="55" t="s">
        <v>21</v>
      </c>
      <c r="U13" s="55">
        <v>2</v>
      </c>
      <c r="V13" s="55">
        <v>18</v>
      </c>
      <c r="W13" s="55">
        <v>14</v>
      </c>
      <c r="X13" s="55" t="s">
        <v>21</v>
      </c>
      <c r="Y13" s="55">
        <v>28</v>
      </c>
      <c r="Z13" s="55" t="s">
        <v>21</v>
      </c>
      <c r="AA13" s="55">
        <v>7</v>
      </c>
      <c r="AB13" s="55" t="s">
        <v>21</v>
      </c>
      <c r="AC13" s="55">
        <v>12</v>
      </c>
      <c r="AD13" s="55" t="s">
        <v>21</v>
      </c>
      <c r="AE13" s="55" t="s">
        <v>21</v>
      </c>
      <c r="AF13" s="55" t="s">
        <v>21</v>
      </c>
      <c r="AG13" s="55">
        <v>15</v>
      </c>
      <c r="AH13" s="55" t="s">
        <v>21</v>
      </c>
      <c r="AI13" s="55" t="s">
        <v>21</v>
      </c>
      <c r="AJ13" s="55" t="s">
        <v>21</v>
      </c>
      <c r="AK13" s="55">
        <v>6</v>
      </c>
      <c r="AL13" s="55" t="s">
        <v>21</v>
      </c>
      <c r="AM13" s="55">
        <v>43</v>
      </c>
      <c r="AN13" s="55">
        <v>4</v>
      </c>
      <c r="AO13" s="54">
        <f>SUMIF($C$11:$AN$11,"Ind",C13:AN13)</f>
        <v>143</v>
      </c>
      <c r="AP13" s="54">
        <f>SUMIF($C$11:$AN$11,"I.Mad",C13:AN13)</f>
        <v>37</v>
      </c>
      <c r="AQ13" s="54">
        <f>SUM(AO13:AP13)</f>
        <v>180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>
        <v>5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>
        <v>8</v>
      </c>
      <c r="T14" s="55" t="s">
        <v>21</v>
      </c>
      <c r="U14" s="55" t="s">
        <v>65</v>
      </c>
      <c r="V14" s="55">
        <v>6</v>
      </c>
      <c r="W14" s="55">
        <v>8</v>
      </c>
      <c r="X14" s="55" t="s">
        <v>21</v>
      </c>
      <c r="Y14" s="55">
        <v>7</v>
      </c>
      <c r="Z14" s="55" t="s">
        <v>21</v>
      </c>
      <c r="AA14" s="55">
        <v>4</v>
      </c>
      <c r="AB14" s="55" t="s">
        <v>21</v>
      </c>
      <c r="AC14" s="55">
        <v>2</v>
      </c>
      <c r="AD14" s="55" t="s">
        <v>21</v>
      </c>
      <c r="AE14" s="55" t="s">
        <v>21</v>
      </c>
      <c r="AF14" s="55" t="s">
        <v>21</v>
      </c>
      <c r="AG14" s="55">
        <v>6</v>
      </c>
      <c r="AH14" s="55" t="s">
        <v>21</v>
      </c>
      <c r="AI14" s="55" t="s">
        <v>21</v>
      </c>
      <c r="AJ14" s="55" t="s">
        <v>21</v>
      </c>
      <c r="AK14" s="55">
        <v>3</v>
      </c>
      <c r="AL14" s="55" t="s">
        <v>21</v>
      </c>
      <c r="AM14" s="55">
        <v>12</v>
      </c>
      <c r="AN14" s="55" t="s">
        <v>65</v>
      </c>
      <c r="AO14" s="54">
        <f>SUMIF($C$11:$AN$11,"Ind",C14:AN14)</f>
        <v>50</v>
      </c>
      <c r="AP14" s="54">
        <f>SUMIF($C$11:$AN$11,"I.Mad",C14:AN14)</f>
        <v>11</v>
      </c>
      <c r="AQ14" s="54">
        <f>SUM(AO14:AP14)</f>
        <v>61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>
        <v>0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>
        <v>1.8</v>
      </c>
      <c r="T15" s="55" t="s">
        <v>21</v>
      </c>
      <c r="U15" s="55" t="s">
        <v>21</v>
      </c>
      <c r="V15" s="55">
        <v>0</v>
      </c>
      <c r="W15" s="55">
        <v>42</v>
      </c>
      <c r="X15" s="55" t="s">
        <v>21</v>
      </c>
      <c r="Y15" s="55">
        <v>11.5</v>
      </c>
      <c r="Z15" s="55" t="s">
        <v>21</v>
      </c>
      <c r="AA15" s="55">
        <v>44</v>
      </c>
      <c r="AB15" s="55" t="s">
        <v>21</v>
      </c>
      <c r="AC15" s="55">
        <v>24</v>
      </c>
      <c r="AD15" s="55" t="s">
        <v>21</v>
      </c>
      <c r="AE15" s="55" t="s">
        <v>21</v>
      </c>
      <c r="AF15" s="55" t="s">
        <v>21</v>
      </c>
      <c r="AG15" s="55">
        <v>11</v>
      </c>
      <c r="AH15" s="55" t="s">
        <v>21</v>
      </c>
      <c r="AI15" s="55" t="s">
        <v>21</v>
      </c>
      <c r="AJ15" s="55" t="s">
        <v>21</v>
      </c>
      <c r="AK15" s="55">
        <v>17</v>
      </c>
      <c r="AL15" s="55" t="s">
        <v>21</v>
      </c>
      <c r="AM15" s="55">
        <v>37.65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>
        <v>13.5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>
        <v>13.5</v>
      </c>
      <c r="T16" s="61" t="s">
        <v>21</v>
      </c>
      <c r="U16" s="61" t="s">
        <v>21</v>
      </c>
      <c r="V16" s="61">
        <v>13.5</v>
      </c>
      <c r="W16" s="61">
        <v>11.5</v>
      </c>
      <c r="X16" s="61" t="s">
        <v>21</v>
      </c>
      <c r="Y16" s="61">
        <v>13</v>
      </c>
      <c r="Z16" s="61" t="s">
        <v>21</v>
      </c>
      <c r="AA16" s="61">
        <v>1.5</v>
      </c>
      <c r="AB16" s="61" t="s">
        <v>21</v>
      </c>
      <c r="AC16" s="61">
        <v>12.5</v>
      </c>
      <c r="AD16" s="61" t="s">
        <v>21</v>
      </c>
      <c r="AE16" s="61" t="s">
        <v>21</v>
      </c>
      <c r="AF16" s="61" t="s">
        <v>21</v>
      </c>
      <c r="AG16" s="61">
        <v>13</v>
      </c>
      <c r="AH16" s="61" t="s">
        <v>21</v>
      </c>
      <c r="AI16" s="61" t="s">
        <v>21</v>
      </c>
      <c r="AJ16" s="61" t="s">
        <v>21</v>
      </c>
      <c r="AK16" s="61">
        <v>12.5</v>
      </c>
      <c r="AL16" s="61" t="s">
        <v>21</v>
      </c>
      <c r="AM16" s="61">
        <v>12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75"/>
      <c r="T25" s="75"/>
      <c r="U25" s="75"/>
      <c r="V25" s="75"/>
      <c r="W25" s="75"/>
      <c r="X25" s="75"/>
      <c r="Y25" s="58">
        <v>11</v>
      </c>
      <c r="Z25" s="110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11</v>
      </c>
      <c r="AP25" s="58">
        <f>SUMIF($C$11:$AN$11,"I.Mad",C25:AN25)</f>
        <v>0</v>
      </c>
      <c r="AQ25" s="58">
        <f>SUM(AO25:AP25)</f>
        <v>11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>
        <v>1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1</v>
      </c>
      <c r="AP30" s="58">
        <f t="shared" si="1"/>
        <v>0</v>
      </c>
      <c r="AQ30" s="58">
        <f t="shared" si="2"/>
        <v>1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153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385</v>
      </c>
      <c r="T38" s="58">
        <f t="shared" si="3"/>
        <v>0</v>
      </c>
      <c r="U38" s="58">
        <f t="shared" si="3"/>
        <v>170</v>
      </c>
      <c r="V38" s="58">
        <f t="shared" si="3"/>
        <v>550</v>
      </c>
      <c r="W38" s="58">
        <f t="shared" si="3"/>
        <v>3410</v>
      </c>
      <c r="X38" s="58">
        <f t="shared" si="3"/>
        <v>0</v>
      </c>
      <c r="Y38" s="58">
        <f>+SUM(Y12,Y18,Y24:Y37)</f>
        <v>3672</v>
      </c>
      <c r="Z38" s="58">
        <f>+SUM(Z12,Z18,Z24:Z37)</f>
        <v>0</v>
      </c>
      <c r="AA38" s="58">
        <f>+SUM(AA12,AA18,AA24:AA37)</f>
        <v>558.8995780476833</v>
      </c>
      <c r="AB38" s="58">
        <f aca="true" t="shared" si="4" ref="AB38:AN38">+SUM(AB12,AB18,AB24:AB37)</f>
        <v>0</v>
      </c>
      <c r="AC38" s="58">
        <f>+SUM(AC12,AC18,AC24:AC37)</f>
        <v>4250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1224.16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1228.485</v>
      </c>
      <c r="AL38" s="58">
        <f t="shared" si="4"/>
        <v>0</v>
      </c>
      <c r="AM38" s="58">
        <f>+SUM(AM12,AM18,AM24:AM37)</f>
        <v>6524</v>
      </c>
      <c r="AN38" s="58">
        <f t="shared" si="4"/>
        <v>303</v>
      </c>
      <c r="AO38" s="58">
        <f>SUM(AO12,AO18,AO24:AO37)</f>
        <v>21422.544578047684</v>
      </c>
      <c r="AP38" s="58">
        <f>SUM(AP12,AP18,AP24:AP37)</f>
        <v>1006</v>
      </c>
      <c r="AQ38" s="58">
        <f>SUM(AO38:AP38)</f>
        <v>22428.544578047684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19.5</v>
      </c>
      <c r="H39" s="94"/>
      <c r="I39" s="94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17.3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67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30" ht="23.25">
      <c r="J48" s="63"/>
      <c r="K48" s="63"/>
      <c r="L48" s="63"/>
      <c r="M48" s="68"/>
      <c r="N48" s="69"/>
      <c r="O48" s="30"/>
      <c r="P48" s="36"/>
      <c r="S48" s="27"/>
      <c r="U48" s="33"/>
      <c r="Z48" s="2" t="s">
        <v>62</v>
      </c>
      <c r="AD48" s="2" t="s">
        <v>63</v>
      </c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  <row r="58" ht="23.25">
      <c r="V58" s="2" t="s">
        <v>0</v>
      </c>
    </row>
    <row r="60" ht="23.25">
      <c r="AD60" s="2" t="s">
        <v>62</v>
      </c>
    </row>
  </sheetData>
  <sheetProtection/>
  <mergeCells count="25"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2015-06-25T20:15:36Z</dcterms:modified>
  <cp:category/>
  <cp:version/>
  <cp:contentType/>
  <cp:contentStatus/>
</cp:coreProperties>
</file>