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<sst xmlns="http://schemas.openxmlformats.org/spreadsheetml/2006/main" count="363" uniqueCount="69">
  <si>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</si>
  <si>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</si>
  <si>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</si>
  <si>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</si>
  <si>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</si>
  <si>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</si>
  <si>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</si>
  <si>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</si>
  <si>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</si>
  <si>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</si>
  <si>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</si>
  <si>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</si>
  <si>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</si>
  <si>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</si>
  <si>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</si>
  <si>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</si>
  <si>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</si>
  <si>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</si>
  <si>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</si>
  <si>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</si>
  <si>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</si>
  <si>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</si>
  <si>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</si>
  <si>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</si>
  <si>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</si>
  <si>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</si>
  <si>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</si>
  <si>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</si>
  <si>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</si>
  <si>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</si>
  <si>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</si>
  <si>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</si>
  <si>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</si>
  <si>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</si>
  <si>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</si>
  <si>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</si>
  <si>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</si>
  <si>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</si>
  <si>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</si>
  <si>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</si>
  <si>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</si>
  <si>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</si>
  <si>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</si>
  <si>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</si>
  <si>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</si>
  <si>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</si>
  <si>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</si>
  <si>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</si>
  <si>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</si>
  <si>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</si>
  <si>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</si>
  <si>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</si>
  <si>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</si>
  <si>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</si>
  <si>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</si>
  <si>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</si>
  <si>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</si>
  <si>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</si>
  <si>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</si>
  <si>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</si>
  <si>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</si>
  <si>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</si>
  <si>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PEJERREY</t>
  </si>
  <si>
    <t>GCQ/jsr</t>
  </si>
  <si>
    <t>SM</t>
  </si>
  <si>
    <t>Callao, 27 de mayo del 2019</t>
  </si>
  <si>
    <t>MALAGUA</t>
  </si>
  <si>
    <t xml:space="preserve">        Fecha  : 24/05/2019</t>
  </si>
  <si>
    <t>FALSO VOLADOR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</si>
</sst>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165" fontId="1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0" fontId="10" fillId="0" borderId="0"/>
    <xf numFmtId="0" fontId="36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10" fillId="0" borderId="0"/>
    <xf numFmtId="169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2" fillId="0" borderId="0"/>
    <xf numFmtId="0" fontId="1" fillId="0" borderId="0"/>
  </cellStyleXfs>
  <cellXfs count="130">
    <xf numFmtId="0" fontId="0" fillId="0" borderId="0" xfId="0"/>
    <xf numFmtId="0" fontId="12" fillId="0" borderId="0" xfId="0" applyFont="1" applyBorder="1"/>
    <xf numFmtId="0" fontId="11" fillId="0" borderId="0" xfId="0" applyFont="1"/>
    <xf numFmtId="0" fontId="12" fillId="0" borderId="0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0" xfId="0" applyFont="1" applyBorder="1"/>
    <xf numFmtId="0" fontId="13" fillId="3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/>
    <xf numFmtId="0" fontId="13" fillId="0" borderId="4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/>
    <xf numFmtId="0" fontId="16" fillId="0" borderId="0" xfId="0" applyFont="1"/>
    <xf numFmtId="20" fontId="12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8" fontId="11" fillId="0" borderId="0" xfId="0" applyNumberFormat="1" applyFont="1"/>
    <xf numFmtId="0" fontId="12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167" fontId="12" fillId="0" borderId="0" xfId="0" applyNumberFormat="1" applyFont="1" applyBorder="1"/>
    <xf numFmtId="167" fontId="13" fillId="3" borderId="5" xfId="0" applyNumberFormat="1" applyFont="1" applyFill="1" applyBorder="1" applyAlignment="1">
      <alignment horizontal="center" wrapText="1"/>
    </xf>
    <xf numFmtId="167" fontId="13" fillId="0" borderId="0" xfId="0" applyNumberFormat="1" applyFont="1" applyBorder="1" applyAlignment="1">
      <alignment horizontal="center"/>
    </xf>
    <xf numFmtId="1" fontId="11" fillId="0" borderId="0" xfId="0" applyNumberFormat="1" applyFont="1"/>
    <xf numFmtId="0" fontId="15" fillId="0" borderId="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12" fillId="0" borderId="0" xfId="0" applyFont="1" applyAlignment="1"/>
    <xf numFmtId="0" fontId="11" fillId="0" borderId="0" xfId="0" applyFont="1" applyAlignment="1"/>
    <xf numFmtId="1" fontId="12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11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5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1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2" fillId="0" borderId="0" xfId="0" applyFont="1" applyFill="1"/>
    <xf numFmtId="0" fontId="15" fillId="0" borderId="0" xfId="0" applyFont="1" applyAlignment="1">
      <alignment horizontal="left"/>
    </xf>
    <xf numFmtId="49" fontId="15" fillId="0" borderId="0" xfId="0" applyNumberFormat="1" applyFont="1"/>
    <xf numFmtId="22" fontId="15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3" fillId="0" borderId="3" xfId="0" quotePrefix="1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1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40" fillId="0" borderId="0" xfId="0" applyFont="1" applyAlignment="1">
      <alignment horizontal="left"/>
    </xf>
    <xf numFmtId="0" fontId="40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1" fillId="0" borderId="0" xfId="0" quotePrefix="1" applyFont="1" applyAlignment="1">
      <alignment horizontal="left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6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12" xfId="24"/>
    <cellStyle name="Normal 2" xfId="4"/>
    <cellStyle name="Normal 2 2" xfId="5"/>
    <cellStyle name="Normal 2 3" xfId="6"/>
    <cellStyle name="Normal 2 4" xfId="16"/>
    <cellStyle name="Normal 2 5" xfId="22"/>
    <cellStyle name="Normal 2 6" xfId="2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3" zoomScaleNormal="23" workbookViewId="0">
      <selection activeCell="P30" sqref="P30:P31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6.28515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7" t="s">
        <v>59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8" t="s">
        <v>38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35</v>
      </c>
      <c r="AN6" s="119"/>
      <c r="AO6" s="119"/>
      <c r="AP6" s="119"/>
      <c r="AQ6" s="119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67</v>
      </c>
      <c r="AP8" s="119"/>
      <c r="AQ8" s="119"/>
    </row>
    <row r="9" spans="2:48" ht="27.75" x14ac:dyDescent="0.4">
      <c r="B9" s="14" t="s">
        <v>2</v>
      </c>
      <c r="C9" s="112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5" t="s">
        <v>4</v>
      </c>
      <c r="D10" s="116"/>
      <c r="E10" s="124" t="s">
        <v>58</v>
      </c>
      <c r="F10" s="125"/>
      <c r="G10" s="127" t="s">
        <v>5</v>
      </c>
      <c r="H10" s="128"/>
      <c r="I10" s="126" t="s">
        <v>43</v>
      </c>
      <c r="J10" s="126"/>
      <c r="K10" s="126" t="s">
        <v>6</v>
      </c>
      <c r="L10" s="126"/>
      <c r="M10" s="115" t="s">
        <v>7</v>
      </c>
      <c r="N10" s="129"/>
      <c r="O10" s="115" t="s">
        <v>8</v>
      </c>
      <c r="P10" s="129"/>
      <c r="Q10" s="127" t="s">
        <v>9</v>
      </c>
      <c r="R10" s="128"/>
      <c r="S10" s="127" t="s">
        <v>10</v>
      </c>
      <c r="T10" s="128"/>
      <c r="U10" s="127" t="s">
        <v>11</v>
      </c>
      <c r="V10" s="128"/>
      <c r="W10" s="127" t="s">
        <v>50</v>
      </c>
      <c r="X10" s="128"/>
      <c r="Y10" s="115" t="s">
        <v>44</v>
      </c>
      <c r="Z10" s="116"/>
      <c r="AA10" s="115" t="s">
        <v>36</v>
      </c>
      <c r="AB10" s="116"/>
      <c r="AC10" s="115" t="s">
        <v>12</v>
      </c>
      <c r="AD10" s="116"/>
      <c r="AE10" s="123" t="s">
        <v>52</v>
      </c>
      <c r="AF10" s="116"/>
      <c r="AG10" s="123" t="s">
        <v>45</v>
      </c>
      <c r="AH10" s="116"/>
      <c r="AI10" s="123" t="s">
        <v>46</v>
      </c>
      <c r="AJ10" s="116"/>
      <c r="AK10" s="123" t="s">
        <v>47</v>
      </c>
      <c r="AL10" s="116"/>
      <c r="AM10" s="123" t="s">
        <v>48</v>
      </c>
      <c r="AN10" s="116"/>
      <c r="AO10" s="121" t="s">
        <v>13</v>
      </c>
      <c r="AP10" s="122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0</v>
      </c>
      <c r="G12" s="49">
        <v>7266.8450000000003</v>
      </c>
      <c r="H12" s="49">
        <v>6131.7149999999992</v>
      </c>
      <c r="I12" s="49">
        <v>10084.290000000001</v>
      </c>
      <c r="J12" s="49">
        <v>13304.77</v>
      </c>
      <c r="K12" s="49">
        <v>949.25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1490</v>
      </c>
      <c r="R12" s="49">
        <v>85</v>
      </c>
      <c r="S12" s="49">
        <v>2180</v>
      </c>
      <c r="T12" s="49">
        <v>0</v>
      </c>
      <c r="U12" s="49">
        <v>290</v>
      </c>
      <c r="V12" s="49">
        <v>2101</v>
      </c>
      <c r="W12" s="49">
        <v>890</v>
      </c>
      <c r="X12" s="49">
        <v>0</v>
      </c>
      <c r="Y12" s="49">
        <v>2032.3766000000001</v>
      </c>
      <c r="Z12" s="49">
        <v>241.56950000000001</v>
      </c>
      <c r="AA12" s="49">
        <v>935.09206202888015</v>
      </c>
      <c r="AB12" s="49">
        <v>0</v>
      </c>
      <c r="AC12" s="49">
        <v>1145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27262.853662028883</v>
      </c>
      <c r="AP12" s="50">
        <f>SUMIF($C$11:$AN$11,"I.Mad",C12:AN12)</f>
        <v>21864.054500000002</v>
      </c>
      <c r="AQ12" s="50">
        <f>SUM(AO12:AP12)</f>
        <v>49126.908162028885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 t="s">
        <v>19</v>
      </c>
      <c r="G13" s="51">
        <v>32</v>
      </c>
      <c r="H13" s="51">
        <v>126</v>
      </c>
      <c r="I13" s="51">
        <v>84</v>
      </c>
      <c r="J13" s="51">
        <v>212</v>
      </c>
      <c r="K13" s="51">
        <v>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>
        <v>19</v>
      </c>
      <c r="R13" s="51">
        <v>2</v>
      </c>
      <c r="S13" s="51">
        <v>17</v>
      </c>
      <c r="T13" s="51" t="s">
        <v>19</v>
      </c>
      <c r="U13" s="51">
        <v>2</v>
      </c>
      <c r="V13" s="51">
        <v>16</v>
      </c>
      <c r="W13" s="51">
        <v>9</v>
      </c>
      <c r="X13" s="51" t="s">
        <v>19</v>
      </c>
      <c r="Y13" s="51">
        <v>24</v>
      </c>
      <c r="Z13" s="51">
        <v>3</v>
      </c>
      <c r="AA13" s="51">
        <v>4</v>
      </c>
      <c r="AB13" s="51" t="s">
        <v>19</v>
      </c>
      <c r="AC13" s="51">
        <v>13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213</v>
      </c>
      <c r="AP13" s="50">
        <f>SUMIF($C$11:$AN$11,"I.Mad",C13:AN13)</f>
        <v>359</v>
      </c>
      <c r="AQ13" s="50">
        <f>SUM(AO13:AP13)</f>
        <v>572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19</v>
      </c>
      <c r="G14" s="51">
        <v>5</v>
      </c>
      <c r="H14" s="51">
        <v>20</v>
      </c>
      <c r="I14" s="51">
        <v>15</v>
      </c>
      <c r="J14" s="51">
        <v>11</v>
      </c>
      <c r="K14" s="51" t="s">
        <v>64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>
        <v>8</v>
      </c>
      <c r="R14" s="51" t="s">
        <v>64</v>
      </c>
      <c r="S14" s="51">
        <v>5</v>
      </c>
      <c r="T14" s="51" t="s">
        <v>19</v>
      </c>
      <c r="U14" s="51">
        <v>2</v>
      </c>
      <c r="V14" s="51">
        <v>5</v>
      </c>
      <c r="W14" s="51">
        <v>4</v>
      </c>
      <c r="X14" s="51" t="s">
        <v>19</v>
      </c>
      <c r="Y14" s="51">
        <v>5</v>
      </c>
      <c r="Z14" s="51">
        <v>2</v>
      </c>
      <c r="AA14" s="51">
        <v>3</v>
      </c>
      <c r="AB14" s="51" t="s">
        <v>19</v>
      </c>
      <c r="AC14" s="51">
        <v>5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52</v>
      </c>
      <c r="AP14" s="50">
        <f>SUMIF($C$11:$AN$11,"I.Mad",C14:AN14)</f>
        <v>38</v>
      </c>
      <c r="AQ14" s="50">
        <f>SUM(AO14:AP14)</f>
        <v>90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>
        <v>2.1472500494810802</v>
      </c>
      <c r="H15" s="51">
        <v>67.673740647899052</v>
      </c>
      <c r="I15" s="51">
        <v>1.0471101061257628</v>
      </c>
      <c r="J15" s="51">
        <v>1.5516991265997875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>
        <v>2.5540422531616231</v>
      </c>
      <c r="R15" s="51" t="s">
        <v>19</v>
      </c>
      <c r="S15" s="51">
        <v>3.1199321594605767</v>
      </c>
      <c r="T15" s="51" t="s">
        <v>19</v>
      </c>
      <c r="U15" s="51">
        <v>23.844415327736957</v>
      </c>
      <c r="V15" s="51">
        <v>29.898788556381071</v>
      </c>
      <c r="W15" s="51">
        <v>7.1739942587671752</v>
      </c>
      <c r="X15" s="51" t="s">
        <v>19</v>
      </c>
      <c r="Y15" s="51">
        <v>3.1756470000000001</v>
      </c>
      <c r="Z15" s="51">
        <v>8.1177729999999997</v>
      </c>
      <c r="AA15" s="51">
        <v>63.443300315564976</v>
      </c>
      <c r="AB15" s="51" t="s">
        <v>19</v>
      </c>
      <c r="AC15" s="51">
        <v>74.611617589525196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>
        <v>14</v>
      </c>
      <c r="H16" s="56">
        <v>11.5</v>
      </c>
      <c r="I16" s="56">
        <v>13.5</v>
      </c>
      <c r="J16" s="56">
        <v>13.5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>
        <v>13</v>
      </c>
      <c r="R16" s="56" t="s">
        <v>19</v>
      </c>
      <c r="S16" s="56">
        <v>13</v>
      </c>
      <c r="T16" s="56" t="s">
        <v>19</v>
      </c>
      <c r="U16" s="56">
        <v>13</v>
      </c>
      <c r="V16" s="56">
        <v>13</v>
      </c>
      <c r="W16" s="56">
        <v>13</v>
      </c>
      <c r="X16" s="56" t="s">
        <v>19</v>
      </c>
      <c r="Y16" s="56">
        <v>13.5</v>
      </c>
      <c r="Z16" s="56">
        <v>13</v>
      </c>
      <c r="AA16" s="56">
        <v>11</v>
      </c>
      <c r="AB16" s="56" t="s">
        <v>19</v>
      </c>
      <c r="AC16" s="56">
        <v>10.5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53">
        <v>2.88</v>
      </c>
      <c r="J25" s="69">
        <v>0.41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>
        <v>2.4761820000000001</v>
      </c>
      <c r="Z25" s="53">
        <v>2.4894129999999999</v>
      </c>
      <c r="AA25" s="53">
        <v>1.1581818181818182</v>
      </c>
      <c r="AB25" s="53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6.5143638181818186</v>
      </c>
      <c r="AP25" s="50">
        <f t="shared" si="1"/>
        <v>2.899413</v>
      </c>
      <c r="AQ25" s="53">
        <f>SUM(AO25:AP25)</f>
        <v>9.4137768181818196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69">
        <v>0.82540239999999998</v>
      </c>
      <c r="Z30" s="109"/>
      <c r="AA30" s="53">
        <v>2.8</v>
      </c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3.6254023999999996</v>
      </c>
      <c r="AP30" s="50">
        <f t="shared" si="1"/>
        <v>0</v>
      </c>
      <c r="AQ30" s="53">
        <f t="shared" si="2"/>
        <v>3.6254023999999996</v>
      </c>
      <c r="AT30" s="19"/>
      <c r="AU30" s="19"/>
      <c r="AV30" s="19"/>
    </row>
    <row r="31" spans="2:48" ht="50.25" customHeight="1" x14ac:dyDescent="0.55000000000000004">
      <c r="B31" s="79" t="s">
        <v>62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69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68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>
        <v>0.44890609999999997</v>
      </c>
      <c r="Z38" s="53"/>
      <c r="AA38" s="6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0.44890609999999997</v>
      </c>
      <c r="AP38" s="50">
        <f>SUMIF($C$11:$AN$11,"I.Mad",C38:AN38)</f>
        <v>0</v>
      </c>
      <c r="AQ38" s="53">
        <f>SUM(AO38:AP38)</f>
        <v>0.44890609999999997</v>
      </c>
    </row>
    <row r="39" spans="2:43" ht="50.25" customHeight="1" x14ac:dyDescent="0.55000000000000004">
      <c r="B39" s="79" t="s">
        <v>66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0</v>
      </c>
      <c r="G41" s="53">
        <f t="shared" si="5"/>
        <v>7266.8450000000003</v>
      </c>
      <c r="H41" s="53">
        <f t="shared" si="5"/>
        <v>6131.7149999999992</v>
      </c>
      <c r="I41" s="53">
        <f t="shared" si="5"/>
        <v>10087.17</v>
      </c>
      <c r="J41" s="53">
        <f t="shared" si="5"/>
        <v>13305.18</v>
      </c>
      <c r="K41" s="53">
        <f t="shared" si="5"/>
        <v>949.25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1490</v>
      </c>
      <c r="R41" s="53">
        <f t="shared" si="5"/>
        <v>85</v>
      </c>
      <c r="S41" s="53">
        <f t="shared" si="5"/>
        <v>2180</v>
      </c>
      <c r="T41" s="53">
        <f t="shared" si="5"/>
        <v>0</v>
      </c>
      <c r="U41" s="53">
        <f t="shared" si="5"/>
        <v>290</v>
      </c>
      <c r="V41" s="53">
        <f t="shared" si="5"/>
        <v>2101</v>
      </c>
      <c r="W41" s="53">
        <f t="shared" si="5"/>
        <v>890</v>
      </c>
      <c r="X41" s="53">
        <f t="shared" si="5"/>
        <v>0</v>
      </c>
      <c r="Y41" s="53">
        <f t="shared" si="5"/>
        <v>2036.1270905000001</v>
      </c>
      <c r="Z41" s="53">
        <f t="shared" si="5"/>
        <v>244.05891300000002</v>
      </c>
      <c r="AA41" s="53">
        <f t="shared" si="5"/>
        <v>939.05024384706201</v>
      </c>
      <c r="AB41" s="53">
        <f t="shared" si="5"/>
        <v>0</v>
      </c>
      <c r="AC41" s="53">
        <f>+SUM(AC24:AC40,AC18,AC12)</f>
        <v>1145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27272.993428247068</v>
      </c>
      <c r="AP41" s="53">
        <f>SUM(AP12,AP18,AP24:AP37)</f>
        <v>21866.953913000001</v>
      </c>
      <c r="AQ41" s="53">
        <f>SUM(AO41:AP41)</f>
        <v>49139.947341247069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55">
        <v>18.8</v>
      </c>
      <c r="H42" s="55"/>
      <c r="I42" s="55">
        <v>19.600000000000001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15.8</v>
      </c>
      <c r="AN42" s="55"/>
      <c r="AO42" s="24"/>
      <c r="AP42" s="24"/>
      <c r="AQ42" s="8"/>
    </row>
    <row r="43" spans="2:43" ht="26.25" x14ac:dyDescent="0.4">
      <c r="B43" s="113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65</v>
      </c>
      <c r="AN46" s="3"/>
    </row>
    <row r="47" spans="2:43" ht="45" x14ac:dyDescent="0.6">
      <c r="B47" s="114" t="s">
        <v>63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2019-05-27T20:00:22Z</dcterms:modified>
</cp:coreProperties>
</file>