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<sst xmlns="http://schemas.openxmlformats.org/spreadsheetml/2006/main" count="346" uniqueCount="67">
  <si>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</si>
  <si>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</si>
  <si>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</si>
  <si>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</si>
  <si>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</si>
  <si>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</si>
  <si>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</si>
  <si>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</si>
  <si>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</si>
  <si>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</si>
  <si>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</si>
  <si>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</si>
  <si>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</si>
  <si>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</si>
  <si>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</si>
  <si>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</si>
  <si>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</si>
  <si>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</si>
  <si>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</si>
  <si>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</si>
  <si>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</si>
  <si>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</si>
  <si>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</si>
  <si>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</si>
  <si>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</si>
  <si>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</si>
  <si>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</si>
  <si>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</si>
  <si>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</si>
  <si>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</si>
  <si>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</si>
  <si>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</si>
  <si>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</si>
  <si>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</si>
  <si>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</si>
  <si>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</si>
  <si>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</si>
  <si>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</si>
  <si>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</si>
  <si>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</si>
  <si>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</si>
  <si>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</si>
  <si>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</si>
  <si>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</si>
  <si>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</si>
  <si>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</si>
  <si>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</si>
  <si>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</si>
  <si>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</si>
  <si>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</si>
  <si>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</si>
  <si>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</si>
  <si>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</si>
  <si>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</si>
  <si>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</si>
  <si>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</si>
  <si>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</si>
  <si>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</si>
  <si>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</si>
  <si>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</si>
  <si>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</si>
  <si>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</si>
  <si>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Callao, 25 de mayo del 2015</t>
  </si>
  <si>
    <t xml:space="preserve">        Fecha  : 24/05/2015</t>
  </si>
  <si>
    <t>11.5 - 12.5</t>
  </si>
  <si>
    <t>S/M</t>
  </si>
  <si>
    <t>R.M.Nº 003-2015-PRODUCE, R.M.N°056-2015 PRODUCE, R.M.N°078-2015 PRODUCE, R.M.N°082-2015 PRODUCE, R.M.N°098-2015 PRODUCE, R.M.N°157-2015 PRODUCE, R.M.N°161-2015 PRODUCE ,R.M.N°162-2015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</si>
</sst>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67" fontId="21" fillId="0" borderId="10" xfId="0" applyNumberFormat="1" applyFont="1" applyBorder="1" applyAlignment="1" quotePrefix="1">
      <alignment horizontal="center"/>
    </xf>
    <xf numFmtId="168" fontId="15" fillId="0" borderId="10" xfId="0" applyNumberFormat="1" applyFont="1" applyBorder="1" applyAlignment="1">
      <alignment horizontal="center"/>
    </xf>
    <xf numFmtId="168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C9" sqref="C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6" width="19.28125" style="2" customWidth="1"/>
    <col min="17" max="17" width="28.42187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19.28125" style="2" customWidth="1"/>
    <col min="25" max="26" width="19.8515625" style="2" customWidth="1"/>
    <col min="27" max="27" width="20.8515625" style="2" customWidth="1"/>
    <col min="28" max="28" width="19.28125" style="2" customWidth="1"/>
    <col min="29" max="29" width="23.28125" style="2" customWidth="1"/>
    <col min="30" max="38" width="19.8515625" style="2" customWidth="1"/>
    <col min="39" max="39" width="21.00390625" style="2" customWidth="1"/>
    <col min="4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7" t="s">
        <v>56</v>
      </c>
    </row>
    <row r="2" ht="30">
      <c r="B2" s="98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42</v>
      </c>
      <c r="AN6" s="113"/>
      <c r="AO6" s="113"/>
      <c r="AP6" s="113"/>
      <c r="AQ6" s="113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9" t="s">
        <v>4</v>
      </c>
      <c r="D10" s="108"/>
      <c r="E10" s="109" t="s">
        <v>5</v>
      </c>
      <c r="F10" s="108"/>
      <c r="G10" s="109" t="s">
        <v>6</v>
      </c>
      <c r="H10" s="108"/>
      <c r="I10" s="117" t="s">
        <v>58</v>
      </c>
      <c r="J10" s="118"/>
      <c r="K10" s="118" t="s">
        <v>7</v>
      </c>
      <c r="L10" s="118"/>
      <c r="M10" s="119" t="s">
        <v>8</v>
      </c>
      <c r="N10" s="120"/>
      <c r="O10" s="109" t="s">
        <v>9</v>
      </c>
      <c r="P10" s="116"/>
      <c r="Q10" s="109" t="s">
        <v>10</v>
      </c>
      <c r="R10" s="108"/>
      <c r="S10" s="109" t="s">
        <v>11</v>
      </c>
      <c r="T10" s="108"/>
      <c r="U10" s="109" t="s">
        <v>12</v>
      </c>
      <c r="V10" s="108"/>
      <c r="W10" s="109" t="s">
        <v>13</v>
      </c>
      <c r="X10" s="108"/>
      <c r="Y10" s="109" t="s">
        <v>59</v>
      </c>
      <c r="Z10" s="108"/>
      <c r="AA10" s="110" t="s">
        <v>43</v>
      </c>
      <c r="AB10" s="111"/>
      <c r="AC10" s="107" t="s">
        <v>14</v>
      </c>
      <c r="AD10" s="108"/>
      <c r="AE10" s="107" t="s">
        <v>50</v>
      </c>
      <c r="AF10" s="108"/>
      <c r="AG10" s="107" t="s">
        <v>51</v>
      </c>
      <c r="AH10" s="108"/>
      <c r="AI10" s="107" t="s">
        <v>41</v>
      </c>
      <c r="AJ10" s="108"/>
      <c r="AK10" s="107" t="s">
        <v>52</v>
      </c>
      <c r="AL10" s="108"/>
      <c r="AM10" s="109" t="s">
        <v>53</v>
      </c>
      <c r="AN10" s="108"/>
      <c r="AO10" s="105" t="s">
        <v>15</v>
      </c>
      <c r="AP10" s="106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1220</v>
      </c>
      <c r="R12" s="54">
        <v>2458</v>
      </c>
      <c r="S12" s="54">
        <v>2200</v>
      </c>
      <c r="T12" s="54">
        <v>1941</v>
      </c>
      <c r="U12" s="54">
        <v>600</v>
      </c>
      <c r="V12" s="54">
        <v>1390</v>
      </c>
      <c r="W12" s="54">
        <v>4310</v>
      </c>
      <c r="X12" s="55">
        <v>170</v>
      </c>
      <c r="Y12" s="54">
        <v>2064</v>
      </c>
      <c r="Z12" s="54">
        <v>727</v>
      </c>
      <c r="AA12" s="54">
        <v>6839</v>
      </c>
      <c r="AB12" s="54">
        <v>0</v>
      </c>
      <c r="AC12" s="54">
        <v>9700</v>
      </c>
      <c r="AD12" s="54">
        <v>0</v>
      </c>
      <c r="AE12" s="54">
        <v>1056</v>
      </c>
      <c r="AF12" s="54">
        <v>31</v>
      </c>
      <c r="AG12" s="54">
        <v>369</v>
      </c>
      <c r="AH12" s="54">
        <v>0</v>
      </c>
      <c r="AI12" s="54">
        <v>0</v>
      </c>
      <c r="AJ12" s="54">
        <v>0</v>
      </c>
      <c r="AK12" s="54">
        <v>1080</v>
      </c>
      <c r="AL12" s="54">
        <v>0</v>
      </c>
      <c r="AM12" s="54">
        <v>1810</v>
      </c>
      <c r="AN12" s="54">
        <v>0</v>
      </c>
      <c r="AO12" s="55">
        <f>SUMIF($C$11:$AN$11,"I.Mad",B12:AM12)</f>
        <v>31248</v>
      </c>
      <c r="AP12" s="55">
        <f>SUMIF($C$11:$AN$11,"I.Mad",C12:AN12)</f>
        <v>6717</v>
      </c>
      <c r="AQ12" s="55">
        <f>SUM(AO12:AP12)</f>
        <v>37965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 t="s">
        <v>21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11</v>
      </c>
      <c r="R13" s="56">
        <v>51</v>
      </c>
      <c r="S13" s="56">
        <v>16</v>
      </c>
      <c r="T13" s="56">
        <v>46</v>
      </c>
      <c r="U13" s="56">
        <v>4</v>
      </c>
      <c r="V13" s="56">
        <v>18</v>
      </c>
      <c r="W13" s="56">
        <v>16</v>
      </c>
      <c r="X13" s="56">
        <v>4</v>
      </c>
      <c r="Y13" s="56">
        <v>13</v>
      </c>
      <c r="Z13" s="56">
        <v>10</v>
      </c>
      <c r="AA13" s="56">
        <v>29</v>
      </c>
      <c r="AB13" s="56" t="s">
        <v>21</v>
      </c>
      <c r="AC13" s="56">
        <v>48</v>
      </c>
      <c r="AD13" s="56" t="s">
        <v>21</v>
      </c>
      <c r="AE13" s="56">
        <v>12</v>
      </c>
      <c r="AF13" s="56">
        <v>1</v>
      </c>
      <c r="AG13" s="56">
        <v>7</v>
      </c>
      <c r="AH13" s="56" t="s">
        <v>21</v>
      </c>
      <c r="AI13" s="56" t="s">
        <v>21</v>
      </c>
      <c r="AJ13" s="56" t="s">
        <v>21</v>
      </c>
      <c r="AK13" s="56">
        <v>7</v>
      </c>
      <c r="AL13" s="56" t="s">
        <v>21</v>
      </c>
      <c r="AM13" s="56">
        <v>21</v>
      </c>
      <c r="AN13" s="56" t="s">
        <v>21</v>
      </c>
      <c r="AO13" s="55">
        <f>SUMIF($C$11:$AN$11,"Ind",C13:AN13)</f>
        <v>184</v>
      </c>
      <c r="AP13" s="55">
        <f>SUMIF($C$11:$AN$11,"I.Mad",C13:AN13)</f>
        <v>130</v>
      </c>
      <c r="AQ13" s="55">
        <f>SUM(AO13:AP13)</f>
        <v>314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 t="s">
        <v>21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3</v>
      </c>
      <c r="R14" s="56">
        <v>8</v>
      </c>
      <c r="S14" s="56">
        <v>4</v>
      </c>
      <c r="T14" s="56">
        <v>4</v>
      </c>
      <c r="U14" s="56">
        <v>1</v>
      </c>
      <c r="V14" s="56">
        <v>5</v>
      </c>
      <c r="W14" s="56">
        <v>6</v>
      </c>
      <c r="X14" s="56">
        <v>1</v>
      </c>
      <c r="Y14" s="56" t="s">
        <v>65</v>
      </c>
      <c r="Z14" s="56">
        <v>6</v>
      </c>
      <c r="AA14" s="56">
        <v>9</v>
      </c>
      <c r="AB14" s="56" t="s">
        <v>21</v>
      </c>
      <c r="AC14" s="56">
        <v>10</v>
      </c>
      <c r="AD14" s="56" t="s">
        <v>21</v>
      </c>
      <c r="AE14" s="56">
        <v>4</v>
      </c>
      <c r="AF14" s="56">
        <v>1</v>
      </c>
      <c r="AG14" s="56">
        <v>3</v>
      </c>
      <c r="AH14" s="56" t="s">
        <v>21</v>
      </c>
      <c r="AI14" s="56" t="s">
        <v>21</v>
      </c>
      <c r="AJ14" s="56" t="s">
        <v>21</v>
      </c>
      <c r="AK14" s="56">
        <v>3</v>
      </c>
      <c r="AL14" s="56" t="s">
        <v>21</v>
      </c>
      <c r="AM14" s="56">
        <v>8</v>
      </c>
      <c r="AN14" s="56" t="s">
        <v>21</v>
      </c>
      <c r="AO14" s="55">
        <f>SUMIF($C$11:$AN$11,"Ind",C14:AN14)</f>
        <v>51</v>
      </c>
      <c r="AP14" s="55">
        <f>SUMIF($C$11:$AN$11,"I.Mad",C14:AN14)</f>
        <v>25</v>
      </c>
      <c r="AQ14" s="55">
        <f>SUM(AO14:AP14)</f>
        <v>76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12.445265630142048</v>
      </c>
      <c r="R15" s="56">
        <v>8.18146971452293</v>
      </c>
      <c r="S15" s="56">
        <v>13.210652195801273</v>
      </c>
      <c r="T15" s="56">
        <v>26.586764739173383</v>
      </c>
      <c r="U15" s="56">
        <v>8.900523560209425</v>
      </c>
      <c r="V15" s="56">
        <v>14.664483353071835</v>
      </c>
      <c r="W15" s="56">
        <v>58.30809936753427</v>
      </c>
      <c r="X15" s="56">
        <v>4.926108374384236</v>
      </c>
      <c r="Y15" s="56" t="s">
        <v>21</v>
      </c>
      <c r="Z15" s="56">
        <v>5</v>
      </c>
      <c r="AA15" s="56">
        <v>54</v>
      </c>
      <c r="AB15" s="56" t="s">
        <v>21</v>
      </c>
      <c r="AC15" s="56">
        <v>33</v>
      </c>
      <c r="AD15" s="56" t="s">
        <v>21</v>
      </c>
      <c r="AE15" s="56">
        <v>39.274988412884795</v>
      </c>
      <c r="AF15" s="56">
        <v>40.625</v>
      </c>
      <c r="AG15" s="56">
        <v>45</v>
      </c>
      <c r="AH15" s="56" t="s">
        <v>21</v>
      </c>
      <c r="AI15" s="56" t="s">
        <v>21</v>
      </c>
      <c r="AJ15" s="56" t="s">
        <v>21</v>
      </c>
      <c r="AK15" s="56">
        <v>17</v>
      </c>
      <c r="AL15" s="56" t="s">
        <v>21</v>
      </c>
      <c r="AM15" s="56">
        <v>13.63231899587925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12.5</v>
      </c>
      <c r="R16" s="62">
        <v>13</v>
      </c>
      <c r="S16" s="62">
        <v>13</v>
      </c>
      <c r="T16" s="62">
        <v>12.5</v>
      </c>
      <c r="U16" s="62">
        <v>13</v>
      </c>
      <c r="V16" s="62">
        <v>13.5</v>
      </c>
      <c r="W16" s="102" t="s">
        <v>64</v>
      </c>
      <c r="X16" s="62">
        <v>13</v>
      </c>
      <c r="Y16" s="62" t="s">
        <v>21</v>
      </c>
      <c r="Z16" s="62">
        <v>13</v>
      </c>
      <c r="AA16" s="62">
        <v>12.5</v>
      </c>
      <c r="AB16" s="62" t="s">
        <v>21</v>
      </c>
      <c r="AC16" s="62">
        <v>12.5</v>
      </c>
      <c r="AD16" s="62" t="s">
        <v>21</v>
      </c>
      <c r="AE16" s="62">
        <v>12</v>
      </c>
      <c r="AF16" s="62">
        <v>11.5</v>
      </c>
      <c r="AG16" s="62">
        <v>11.5</v>
      </c>
      <c r="AH16" s="62" t="s">
        <v>21</v>
      </c>
      <c r="AI16" s="62" t="s">
        <v>21</v>
      </c>
      <c r="AJ16" s="62" t="s">
        <v>21</v>
      </c>
      <c r="AK16" s="62">
        <v>12</v>
      </c>
      <c r="AL16" s="62" t="s">
        <v>21</v>
      </c>
      <c r="AM16" s="62">
        <v>12.5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99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77"/>
      <c r="J25" s="77"/>
      <c r="K25" s="77"/>
      <c r="L25" s="59"/>
      <c r="M25" s="59"/>
      <c r="N25" s="59"/>
      <c r="O25" s="59"/>
      <c r="P25" s="59"/>
      <c r="Q25" s="77">
        <v>0.788</v>
      </c>
      <c r="R25" s="77">
        <v>0.318</v>
      </c>
      <c r="S25" s="104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77">
        <f t="shared" si="0"/>
        <v>0.788</v>
      </c>
      <c r="AP25" s="77">
        <f>SUMIF($C$11:$AN$11,"I.Mad",C25:AN25)</f>
        <v>0.318</v>
      </c>
      <c r="AQ25" s="77">
        <f>SUM(AO25:AP25)</f>
        <v>1.106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0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1220.788</v>
      </c>
      <c r="R38" s="59">
        <f t="shared" si="3"/>
        <v>2458.318</v>
      </c>
      <c r="S38" s="59">
        <f t="shared" si="3"/>
        <v>2200</v>
      </c>
      <c r="T38" s="59">
        <f t="shared" si="3"/>
        <v>1941</v>
      </c>
      <c r="U38" s="59">
        <f t="shared" si="3"/>
        <v>600</v>
      </c>
      <c r="V38" s="59">
        <f t="shared" si="3"/>
        <v>1390</v>
      </c>
      <c r="W38" s="59">
        <f t="shared" si="3"/>
        <v>4310</v>
      </c>
      <c r="X38" s="59">
        <f t="shared" si="3"/>
        <v>170</v>
      </c>
      <c r="Y38" s="59">
        <f>+SUM(Y12,Y18,Y24:Y37)</f>
        <v>2064</v>
      </c>
      <c r="Z38" s="59">
        <f>+SUM(Z12,Z18,Z24:Z37)</f>
        <v>727</v>
      </c>
      <c r="AA38" s="59">
        <f>+SUM(AA12,AA18,AA24:AA37)</f>
        <v>6839</v>
      </c>
      <c r="AB38" s="59">
        <f aca="true" t="shared" si="4" ref="AB38:AN38">+SUM(AB12,AB18,AB24:AB37)</f>
        <v>0</v>
      </c>
      <c r="AC38" s="59">
        <f>+SUM(AC12,AC18,AC24:AC37)</f>
        <v>9700</v>
      </c>
      <c r="AD38" s="59">
        <f t="shared" si="4"/>
        <v>0</v>
      </c>
      <c r="AE38" s="59">
        <f t="shared" si="4"/>
        <v>1056</v>
      </c>
      <c r="AF38" s="59">
        <f t="shared" si="4"/>
        <v>31</v>
      </c>
      <c r="AG38" s="59">
        <f t="shared" si="4"/>
        <v>369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1080</v>
      </c>
      <c r="AL38" s="59">
        <f t="shared" si="4"/>
        <v>0</v>
      </c>
      <c r="AM38" s="59">
        <f>+SUM(AM12,AM18,AM24:AM37)</f>
        <v>1810</v>
      </c>
      <c r="AN38" s="59">
        <f t="shared" si="4"/>
        <v>0</v>
      </c>
      <c r="AO38" s="59">
        <f>SUM(AO12,AO18,AO24:AO37)</f>
        <v>31248.788</v>
      </c>
      <c r="AP38" s="59">
        <f>SUM(AP12,AP18,AP24:AP37)</f>
        <v>6717.318</v>
      </c>
      <c r="AQ38" s="59">
        <f>SUM(AO38:AP38)</f>
        <v>37966.106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103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1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0"/>
      <c r="C46" s="100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2015-05-25T21:07:04Z</dcterms:modified>
  <cp:category/>
  <cp:version/>
  <cp:contentType/>
  <cp:contentStatus/>
</cp:coreProperties>
</file>