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<sst xmlns="http://schemas.openxmlformats.org/spreadsheetml/2006/main" count="400" uniqueCount="69">
  <si>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</si>
  <si>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</si>
  <si>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</si>
  <si>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</si>
  <si>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</si>
  <si>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</si>
  <si>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</si>
  <si>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</si>
  <si>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</si>
  <si>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</si>
  <si>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</si>
  <si>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</si>
  <si>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</si>
  <si>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</si>
  <si>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</si>
  <si>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</si>
  <si>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</si>
  <si>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</si>
  <si>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</si>
  <si>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</si>
  <si>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</si>
  <si>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</si>
  <si>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</si>
  <si>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</si>
  <si>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</si>
  <si>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</si>
  <si>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</si>
  <si>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</si>
  <si>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</si>
  <si>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</si>
  <si>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</si>
  <si>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</si>
  <si>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</si>
  <si>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</si>
  <si>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</si>
  <si>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</si>
  <si>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</si>
  <si>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</si>
  <si>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</si>
  <si>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</si>
  <si>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</si>
  <si>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</si>
  <si>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</si>
  <si>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</si>
  <si>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</si>
  <si>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</si>
  <si>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</si>
  <si>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</si>
  <si>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</si>
  <si>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</si>
  <si>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</si>
  <si>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</si>
  <si>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</si>
  <si>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</si>
  <si>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</si>
  <si>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</si>
  <si>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</si>
  <si>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</si>
  <si>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</si>
  <si>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</si>
  <si>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</si>
  <si>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</si>
  <si>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</si>
  <si>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</si>
  <si>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</si>
  <si>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R.M.N°045-2021-PRODUCE</t>
  </si>
  <si>
    <t>SM</t>
  </si>
  <si>
    <t xml:space="preserve">        Fecha  :24/02/2021</t>
  </si>
  <si>
    <t>Callao, 25 de febrero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</si>
</sst>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V1" zoomScale="23" zoomScaleNormal="23" workbookViewId="0">
      <selection activeCell="BD19" sqref="BD1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1024.5550000000001</v>
      </c>
      <c r="AF12" s="23">
        <v>221.17499999999998</v>
      </c>
      <c r="AG12" s="23">
        <v>0</v>
      </c>
      <c r="AH12" s="23">
        <v>0</v>
      </c>
      <c r="AI12" s="23">
        <v>0</v>
      </c>
      <c r="AJ12" s="23">
        <v>0</v>
      </c>
      <c r="AK12" s="23">
        <v>1668.94</v>
      </c>
      <c r="AL12" s="23">
        <v>208.72</v>
      </c>
      <c r="AM12" s="23">
        <v>1574.56</v>
      </c>
      <c r="AN12" s="23">
        <v>182.84</v>
      </c>
      <c r="AO12" s="23">
        <f>SUMIF($C$11:$AN$11,"Ind",C12:AN12)</f>
        <v>4268.0550000000003</v>
      </c>
      <c r="AP12" s="23">
        <f>SUMIF($C$11:$AN$11,"I.Mad",C12:AN12)</f>
        <v>612.73500000000001</v>
      </c>
      <c r="AQ12" s="23">
        <f>SUM(AO12:AP12)</f>
        <v>4880.79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>
        <v>9</v>
      </c>
      <c r="AF13" s="23">
        <v>3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8</v>
      </c>
      <c r="AL13" s="23">
        <v>2</v>
      </c>
      <c r="AM13" s="23">
        <v>12</v>
      </c>
      <c r="AN13" s="23">
        <v>2</v>
      </c>
      <c r="AO13" s="23">
        <f>SUMIF($C$11:$AN$11,"Ind*",C13:AN13)</f>
        <v>29</v>
      </c>
      <c r="AP13" s="23">
        <f>SUMIF($C$11:$AN$11,"I.Mad",C13:AN13)</f>
        <v>7</v>
      </c>
      <c r="AQ13" s="23">
        <f>SUM(AO13:AP13)</f>
        <v>36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>
        <v>3</v>
      </c>
      <c r="AF14" s="23">
        <v>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3</v>
      </c>
      <c r="AL14" s="23" t="s">
        <v>66</v>
      </c>
      <c r="AM14" s="23">
        <v>4</v>
      </c>
      <c r="AN14" s="23" t="s">
        <v>66</v>
      </c>
      <c r="AO14" s="23">
        <f>SUMIF($C$11:$AN$11,"Ind*",C14:AN14)</f>
        <v>10</v>
      </c>
      <c r="AP14" s="23">
        <f>SUMIF($C$11:$AN$11,"I.Mad",C14:AN14)</f>
        <v>1</v>
      </c>
      <c r="AQ14" s="23">
        <f>SUM(AO14:AP14)</f>
        <v>11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>
        <v>40.927371823570532</v>
      </c>
      <c r="AF15" s="23">
        <v>21.578947368421051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11.05761726310714</v>
      </c>
      <c r="AL15" s="23" t="s">
        <v>31</v>
      </c>
      <c r="AM15" s="23">
        <v>24.512952473591081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>
        <v>13</v>
      </c>
      <c r="AF16" s="29">
        <v>13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13</v>
      </c>
      <c r="AL16" s="29" t="s">
        <v>31</v>
      </c>
      <c r="AM16" s="29">
        <v>12.5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1024.5550000000001</v>
      </c>
      <c r="AF41" s="35">
        <f t="shared" si="3"/>
        <v>221.17499999999998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1668.94</v>
      </c>
      <c r="AL41" s="35">
        <f t="shared" si="3"/>
        <v>208.72</v>
      </c>
      <c r="AM41" s="35">
        <f t="shared" si="3"/>
        <v>1574.56</v>
      </c>
      <c r="AN41" s="35">
        <f t="shared" si="3"/>
        <v>182.84</v>
      </c>
      <c r="AO41" s="35">
        <f>SUM(AO12,AO18,AO24:AO37)</f>
        <v>4268.0550000000003</v>
      </c>
      <c r="AP41" s="35">
        <f>SUM(AP12,AP18,AP24:AP37)</f>
        <v>612.73500000000001</v>
      </c>
      <c r="AQ41" s="35">
        <f t="shared" si="2"/>
        <v>4880.79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15.5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2021-02-25T17:51:44Z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