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752E1CD0-C8F1-4F0C-BDEA-A291BFC61A55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<sst xmlns="http://schemas.openxmlformats.org/spreadsheetml/2006/main" count="376" uniqueCount="69">
  <si>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</si>
  <si>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</si>
  <si>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</si>
  <si>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</si>
  <si>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</si>
  <si>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</si>
  <si>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</si>
  <si>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</si>
  <si>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</si>
  <si>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</si>
  <si>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</si>
  <si>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</si>
  <si>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</si>
  <si>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</si>
  <si>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</si>
  <si>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</si>
  <si>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</si>
  <si>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</si>
  <si>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</si>
  <si>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</si>
  <si>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</si>
  <si>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</si>
  <si>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</si>
  <si>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</si>
  <si>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</si>
  <si>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</si>
  <si>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</si>
  <si>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</si>
  <si>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</si>
  <si>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</si>
  <si>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</si>
  <si>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</si>
  <si>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</si>
  <si>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</si>
  <si>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</si>
  <si>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</si>
  <si>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</si>
  <si>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</si>
  <si>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</si>
  <si>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</si>
  <si>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</si>
  <si>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</si>
  <si>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</si>
  <si>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</si>
  <si>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</si>
  <si>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</si>
  <si>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</si>
  <si>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</si>
  <si>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</si>
  <si>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</si>
  <si>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</si>
  <si>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</si>
  <si>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</si>
  <si>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</si>
  <si>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</si>
  <si>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</si>
  <si>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</si>
  <si>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</si>
  <si>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</si>
  <si>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</si>
  <si>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</si>
  <si>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</si>
  <si>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</si>
  <si>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</si>
  <si>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</si>
  <si>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</si>
  <si>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</si>
  <si>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23/12/2022</t>
  </si>
  <si>
    <t>Callao, 26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</si>
</sst>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C1" zoomScale="23" zoomScaleNormal="23" workbookViewId="0">
      <selection activeCell="N30" sqref="N3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1848.6850000000004</v>
      </c>
      <c r="H12" s="25">
        <v>2927.1400000000003</v>
      </c>
      <c r="I12" s="25">
        <v>3946.74</v>
      </c>
      <c r="J12" s="25">
        <v>2703.64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515.43499999999995</v>
      </c>
      <c r="R12" s="25">
        <v>0</v>
      </c>
      <c r="S12" s="25">
        <v>0</v>
      </c>
      <c r="T12" s="25">
        <v>0</v>
      </c>
      <c r="U12" s="25">
        <v>635.03</v>
      </c>
      <c r="V12" s="25">
        <v>343.71</v>
      </c>
      <c r="W12" s="25">
        <v>1919.779</v>
      </c>
      <c r="X12" s="25">
        <v>261.2</v>
      </c>
      <c r="Y12" s="25">
        <v>1691.9949999999999</v>
      </c>
      <c r="Z12" s="25">
        <v>759.86500000000001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10557.664000000001</v>
      </c>
      <c r="AP12" s="25">
        <f>SUMIF($C$11:$AN$11,"I.Mad",C12:AN12)</f>
        <v>6995.5550000000003</v>
      </c>
      <c r="AQ12" s="25">
        <f>SUM(AO12:AP12)</f>
        <v>17553.219000000001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12</v>
      </c>
      <c r="H13" s="25">
        <v>62</v>
      </c>
      <c r="I13" s="25">
        <v>49</v>
      </c>
      <c r="J13" s="25">
        <v>56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3</v>
      </c>
      <c r="R13" s="25" t="s">
        <v>33</v>
      </c>
      <c r="S13" s="25" t="s">
        <v>33</v>
      </c>
      <c r="T13" s="25" t="s">
        <v>33</v>
      </c>
      <c r="U13" s="25">
        <v>6</v>
      </c>
      <c r="V13" s="25">
        <v>10</v>
      </c>
      <c r="W13" s="25">
        <v>20</v>
      </c>
      <c r="X13" s="25">
        <v>4</v>
      </c>
      <c r="Y13" s="25">
        <v>18</v>
      </c>
      <c r="Z13" s="25">
        <v>13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108</v>
      </c>
      <c r="AP13" s="25">
        <f>SUMIF($C$11:$AN$11,"I.Mad",C13:AN13)</f>
        <v>145</v>
      </c>
      <c r="AQ13" s="25">
        <f>SUM(AO13:AP13)</f>
        <v>253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8</v>
      </c>
      <c r="H14" s="25">
        <v>8</v>
      </c>
      <c r="I14" s="25">
        <v>14</v>
      </c>
      <c r="J14" s="25">
        <v>21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2</v>
      </c>
      <c r="R14" s="25" t="s">
        <v>33</v>
      </c>
      <c r="S14" s="25" t="s">
        <v>33</v>
      </c>
      <c r="T14" s="25" t="s">
        <v>33</v>
      </c>
      <c r="U14" s="25">
        <v>5</v>
      </c>
      <c r="V14" s="25" t="s">
        <v>65</v>
      </c>
      <c r="W14" s="25">
        <v>7</v>
      </c>
      <c r="X14" s="25" t="s">
        <v>65</v>
      </c>
      <c r="Y14" s="25">
        <v>7</v>
      </c>
      <c r="Z14" s="25">
        <v>4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43</v>
      </c>
      <c r="AP14" s="25">
        <f>SUMIF($C$11:$AN$11,"I.Mad",C14:AN14)</f>
        <v>33</v>
      </c>
      <c r="AQ14" s="25">
        <f>SUM(AO14:AP14)</f>
        <v>76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27.765744539425821</v>
      </c>
      <c r="H15" s="25">
        <v>15.098719988056313</v>
      </c>
      <c r="I15" s="25">
        <v>8.1276551737702292</v>
      </c>
      <c r="J15" s="25">
        <v>3.8545411086144363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34.21258037396418</v>
      </c>
      <c r="R15" s="25" t="s">
        <v>33</v>
      </c>
      <c r="S15" s="25" t="s">
        <v>33</v>
      </c>
      <c r="T15" s="25" t="s">
        <v>33</v>
      </c>
      <c r="U15" s="25">
        <v>26.178969135415358</v>
      </c>
      <c r="V15" s="25" t="s">
        <v>33</v>
      </c>
      <c r="W15" s="25">
        <v>15.979273208653112</v>
      </c>
      <c r="X15" s="25" t="s">
        <v>33</v>
      </c>
      <c r="Y15" s="25">
        <v>12.715115006952459</v>
      </c>
      <c r="Z15" s="25">
        <v>17.402370254708373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</v>
      </c>
      <c r="H16" s="30">
        <v>12</v>
      </c>
      <c r="I16" s="30">
        <v>12.5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11</v>
      </c>
      <c r="R16" s="30" t="s">
        <v>33</v>
      </c>
      <c r="S16" s="30" t="s">
        <v>33</v>
      </c>
      <c r="T16" s="30" t="s">
        <v>33</v>
      </c>
      <c r="U16" s="30">
        <v>13.5</v>
      </c>
      <c r="V16" s="30" t="s">
        <v>33</v>
      </c>
      <c r="W16" s="30">
        <v>13</v>
      </c>
      <c r="X16" s="30" t="s">
        <v>33</v>
      </c>
      <c r="Y16" s="30">
        <v>12.5</v>
      </c>
      <c r="Z16" s="30">
        <v>12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>
        <v>1.7290000000000001</v>
      </c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>
        <v>69.55058853811795</v>
      </c>
      <c r="X30" s="30"/>
      <c r="Y30" s="25">
        <v>2.7989999999999999</v>
      </c>
      <c r="Z30" s="30">
        <v>0.26258999999999999</v>
      </c>
      <c r="AA30" s="25"/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74.078588538117955</v>
      </c>
      <c r="AP30" s="25">
        <f t="shared" si="1"/>
        <v>0.26258999999999999</v>
      </c>
      <c r="AQ30" s="36">
        <f t="shared" si="2"/>
        <v>74.341178538117958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1848.6850000000004</v>
      </c>
      <c r="H41" s="36">
        <f t="shared" si="3"/>
        <v>2927.1400000000003</v>
      </c>
      <c r="I41" s="36">
        <f t="shared" si="3"/>
        <v>3948.4689999999996</v>
      </c>
      <c r="J41" s="36">
        <f t="shared" si="3"/>
        <v>2703.64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515.43499999999995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635.03</v>
      </c>
      <c r="V41" s="36">
        <f t="shared" si="3"/>
        <v>343.71</v>
      </c>
      <c r="W41" s="36">
        <f t="shared" si="3"/>
        <v>1989.3295885381181</v>
      </c>
      <c r="X41" s="36">
        <f t="shared" si="3"/>
        <v>261.2</v>
      </c>
      <c r="Y41" s="36">
        <f t="shared" si="3"/>
        <v>1694.7939999999999</v>
      </c>
      <c r="Z41" s="36">
        <f t="shared" si="3"/>
        <v>760.12759000000005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10631.742588538118</v>
      </c>
      <c r="AP41" s="36">
        <f>SUM(AP12,AP18,AP24:AP37)</f>
        <v>6995.8175900000006</v>
      </c>
      <c r="AQ41" s="36">
        <f t="shared" si="2"/>
        <v>17627.560178538119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16.600000000000001</v>
      </c>
      <c r="H42" s="30"/>
      <c r="I42" s="30">
        <v>19.7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2022-12-26T16:42:24Z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