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<sst xmlns="http://schemas.openxmlformats.org/spreadsheetml/2006/main" count="358" uniqueCount="68">
  <si>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</si>
  <si>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</si>
  <si>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</si>
  <si>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</si>
  <si>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</si>
  <si>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</si>
  <si>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</si>
  <si>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</si>
  <si>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</si>
  <si>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</si>
  <si>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</si>
  <si>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</si>
  <si>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</si>
  <si>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</si>
  <si>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</si>
  <si>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</si>
  <si>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</si>
  <si>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</si>
  <si>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</si>
  <si>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</si>
  <si>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</si>
  <si>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</si>
  <si>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</si>
  <si>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</si>
  <si>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</si>
  <si>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</si>
  <si>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</si>
  <si>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</si>
  <si>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</si>
  <si>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</si>
  <si>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</si>
  <si>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</si>
  <si>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</si>
  <si>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</si>
  <si>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</si>
  <si>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</si>
  <si>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</si>
  <si>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</si>
  <si>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</si>
  <si>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</si>
  <si>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</si>
  <si>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</si>
  <si>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</si>
  <si>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</si>
  <si>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</si>
  <si>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</si>
  <si>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</si>
  <si>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</si>
  <si>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</si>
  <si>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</si>
  <si>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</si>
  <si>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</si>
  <si>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</si>
  <si>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</si>
  <si>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</si>
  <si>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</si>
  <si>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</si>
  <si>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</si>
  <si>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</si>
  <si>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</si>
  <si>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</si>
  <si>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</si>
  <si>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</si>
  <si>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</si>
  <si>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</si>
  <si>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</si>
  <si>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:23/12/2021</t>
  </si>
  <si>
    <t>Callao, 26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</si>
</sst>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Z24" sqref="Z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5399.31</v>
      </c>
      <c r="H12" s="30">
        <v>1006.0849999999996</v>
      </c>
      <c r="I12" s="30">
        <v>4313.79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180</v>
      </c>
      <c r="R12" s="30">
        <v>0</v>
      </c>
      <c r="S12" s="30">
        <v>231.39</v>
      </c>
      <c r="T12" s="30">
        <v>0</v>
      </c>
      <c r="U12" s="30">
        <v>0</v>
      </c>
      <c r="V12" s="30">
        <v>0</v>
      </c>
      <c r="W12" s="30">
        <v>5220</v>
      </c>
      <c r="X12" s="30">
        <v>0</v>
      </c>
      <c r="Y12" s="30">
        <v>5804.375</v>
      </c>
      <c r="Z12" s="30">
        <v>0</v>
      </c>
      <c r="AA12" s="30">
        <v>5515.5169999999998</v>
      </c>
      <c r="AB12" s="30">
        <v>100.92785714285715</v>
      </c>
      <c r="AC12" s="30">
        <v>8085.625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723.66</v>
      </c>
      <c r="AL12" s="30">
        <v>555.78</v>
      </c>
      <c r="AM12" s="30">
        <v>500.17500000000001</v>
      </c>
      <c r="AN12" s="30">
        <v>271.745</v>
      </c>
      <c r="AO12" s="30">
        <f>SUMIF($C$11:$AN$11,"Ind",C12:AN12)</f>
        <v>35973.842000000004</v>
      </c>
      <c r="AP12" s="30">
        <f>SUMIF($C$11:$AN$11,"I.Mad",C12:AN12)</f>
        <v>1934.5378571428569</v>
      </c>
      <c r="AQ12" s="30">
        <f>SUM(AO12:AP12)</f>
        <v>37908.379857142863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39</v>
      </c>
      <c r="H13" s="30">
        <v>16</v>
      </c>
      <c r="I13" s="30">
        <v>30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</v>
      </c>
      <c r="R13" s="30" t="s">
        <v>33</v>
      </c>
      <c r="S13" s="30">
        <v>1</v>
      </c>
      <c r="T13" s="30" t="s">
        <v>33</v>
      </c>
      <c r="U13" s="30" t="s">
        <v>33</v>
      </c>
      <c r="V13" s="30" t="s">
        <v>33</v>
      </c>
      <c r="W13" s="30">
        <v>11</v>
      </c>
      <c r="X13" s="30" t="s">
        <v>33</v>
      </c>
      <c r="Y13" s="30">
        <v>20</v>
      </c>
      <c r="Z13" s="30" t="s">
        <v>33</v>
      </c>
      <c r="AA13" s="30">
        <v>17</v>
      </c>
      <c r="AB13" s="30">
        <v>1</v>
      </c>
      <c r="AC13" s="30">
        <v>20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11</v>
      </c>
      <c r="AL13" s="30">
        <v>8</v>
      </c>
      <c r="AM13" s="30">
        <v>6</v>
      </c>
      <c r="AN13" s="30">
        <v>5</v>
      </c>
      <c r="AO13" s="30">
        <f>SUMIF($C$11:$AN$11,"Ind*",C13:AN13)</f>
        <v>157</v>
      </c>
      <c r="AP13" s="30">
        <f>SUMIF($C$11:$AN$11,"I.Mad",C13:AN13)</f>
        <v>30</v>
      </c>
      <c r="AQ13" s="30">
        <f>SUM(AO13:AP13)</f>
        <v>187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14</v>
      </c>
      <c r="H14" s="30">
        <v>1</v>
      </c>
      <c r="I14" s="30">
        <v>13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</v>
      </c>
      <c r="R14" s="30" t="s">
        <v>33</v>
      </c>
      <c r="S14" s="30">
        <v>1</v>
      </c>
      <c r="T14" s="30" t="s">
        <v>33</v>
      </c>
      <c r="U14" s="30" t="s">
        <v>33</v>
      </c>
      <c r="V14" s="30" t="s">
        <v>33</v>
      </c>
      <c r="W14" s="30">
        <v>7</v>
      </c>
      <c r="X14" s="30" t="s">
        <v>33</v>
      </c>
      <c r="Y14" s="30">
        <v>6</v>
      </c>
      <c r="Z14" s="30" t="s">
        <v>33</v>
      </c>
      <c r="AA14" s="30">
        <v>5</v>
      </c>
      <c r="AB14" s="30">
        <v>1</v>
      </c>
      <c r="AC14" s="30">
        <v>8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5</v>
      </c>
      <c r="AL14" s="30">
        <v>1</v>
      </c>
      <c r="AM14" s="30">
        <v>2</v>
      </c>
      <c r="AN14" s="30">
        <v>1</v>
      </c>
      <c r="AO14" s="30">
        <f>SUMIF($C$11:$AN$11,"Ind*",C14:AN14)</f>
        <v>62</v>
      </c>
      <c r="AP14" s="30">
        <f>SUMIF($C$11:$AN$11,"I.Mad",C14:AN14)</f>
        <v>4</v>
      </c>
      <c r="AQ14" s="30">
        <f>SUM(AO14:AP14)</f>
        <v>66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0.70294605922811881</v>
      </c>
      <c r="H15" s="30">
        <v>0</v>
      </c>
      <c r="I15" s="30">
        <v>0.75133831880704749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43.315508021390364</v>
      </c>
      <c r="R15" s="30" t="s">
        <v>33</v>
      </c>
      <c r="S15" s="30">
        <v>30.526315789473689</v>
      </c>
      <c r="T15" s="30" t="s">
        <v>33</v>
      </c>
      <c r="U15" s="30" t="s">
        <v>33</v>
      </c>
      <c r="V15" s="30" t="s">
        <v>33</v>
      </c>
      <c r="W15" s="30">
        <v>36.105540853038725</v>
      </c>
      <c r="X15" s="30" t="s">
        <v>33</v>
      </c>
      <c r="Y15" s="30">
        <v>38.423842645776332</v>
      </c>
      <c r="Z15" s="30" t="s">
        <v>33</v>
      </c>
      <c r="AA15" s="30">
        <v>27.947289834197846</v>
      </c>
      <c r="AB15" s="30">
        <v>57.854406130268202</v>
      </c>
      <c r="AC15" s="30">
        <v>31.351095131657843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28.839010016818293</v>
      </c>
      <c r="AL15" s="30">
        <v>20.231213872832367</v>
      </c>
      <c r="AM15" s="30">
        <v>28.931708554757282</v>
      </c>
      <c r="AN15" s="30">
        <v>25.443786982248518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>
        <v>13.5</v>
      </c>
      <c r="I16" s="36">
        <v>13.5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</v>
      </c>
      <c r="R16" s="36" t="s">
        <v>33</v>
      </c>
      <c r="S16" s="36">
        <v>12.5</v>
      </c>
      <c r="T16" s="36" t="s">
        <v>33</v>
      </c>
      <c r="U16" s="36" t="s">
        <v>33</v>
      </c>
      <c r="V16" s="36" t="s">
        <v>33</v>
      </c>
      <c r="W16" s="36">
        <v>12.5</v>
      </c>
      <c r="X16" s="36" t="s">
        <v>33</v>
      </c>
      <c r="Y16" s="36">
        <v>12</v>
      </c>
      <c r="Z16" s="36" t="s">
        <v>33</v>
      </c>
      <c r="AA16" s="36">
        <v>13</v>
      </c>
      <c r="AB16" s="36">
        <v>11.5</v>
      </c>
      <c r="AC16" s="36">
        <v>13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>
        <v>12.5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>
        <v>9.94</v>
      </c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9.94</v>
      </c>
      <c r="AP24" s="30">
        <f t="shared" ref="AP24:AP40" si="1">SUMIF($C$11:$AN$11,"I.Mad",C24:AN24)</f>
        <v>0</v>
      </c>
      <c r="AQ24" s="42">
        <f t="shared" ref="AQ24:AQ41" si="2">SUM(AO24:AP24)</f>
        <v>9.94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22.06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22.06</v>
      </c>
      <c r="AP25" s="30">
        <f t="shared" si="1"/>
        <v>0</v>
      </c>
      <c r="AQ25" s="42">
        <f t="shared" si="2"/>
        <v>22.06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5">
        <v>0.42799999999999999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0.42799999999999999</v>
      </c>
      <c r="AP30" s="30">
        <f t="shared" si="1"/>
        <v>0</v>
      </c>
      <c r="AQ30" s="42">
        <f t="shared" si="2"/>
        <v>0.42799999999999999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5">
        <v>7.1999999999999995E-2</v>
      </c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7.1999999999999995E-2</v>
      </c>
      <c r="AQ39" s="42">
        <f t="shared" si="2"/>
        <v>7.1999999999999995E-2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5399.31</v>
      </c>
      <c r="H41" s="42">
        <f t="shared" si="3"/>
        <v>1006.0849999999996</v>
      </c>
      <c r="I41" s="42">
        <f t="shared" si="3"/>
        <v>4345.79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180</v>
      </c>
      <c r="R41" s="42">
        <f t="shared" si="3"/>
        <v>0</v>
      </c>
      <c r="S41" s="42">
        <f t="shared" si="3"/>
        <v>231.39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5220</v>
      </c>
      <c r="X41" s="42">
        <f t="shared" si="3"/>
        <v>0</v>
      </c>
      <c r="Y41" s="42">
        <f t="shared" si="3"/>
        <v>5804.375</v>
      </c>
      <c r="Z41" s="42">
        <f t="shared" si="3"/>
        <v>0</v>
      </c>
      <c r="AA41" s="42">
        <f t="shared" si="3"/>
        <v>5515.9449999999997</v>
      </c>
      <c r="AB41" s="42">
        <f t="shared" si="3"/>
        <v>100.99985714285715</v>
      </c>
      <c r="AC41" s="42">
        <f t="shared" si="3"/>
        <v>8085.625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723.66</v>
      </c>
      <c r="AL41" s="42">
        <f t="shared" si="3"/>
        <v>555.78</v>
      </c>
      <c r="AM41" s="42">
        <f t="shared" si="3"/>
        <v>500.17500000000001</v>
      </c>
      <c r="AN41" s="42">
        <f t="shared" si="3"/>
        <v>271.745</v>
      </c>
      <c r="AO41" s="42">
        <f>SUM(AO12,AO18,AO24:AO37)</f>
        <v>36006.270000000004</v>
      </c>
      <c r="AP41" s="42">
        <f>SUM(AP12,AP18,AP24:AP37)</f>
        <v>1934.5378571428569</v>
      </c>
      <c r="AQ41" s="42">
        <f t="shared" si="2"/>
        <v>37940.807857142863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17.899999999999999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2021-12-27T15:24:24Z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