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Diciembre\"/>
    </mc:Choice>
  </mc:AlternateContent>
  <bookViews>
    <workbookView xWindow="0" yWindow="0" windowWidth="28800" windowHeight="12435" tabRatio="540"/>
  </bookViews>
  <sheets>
    <sheet name="reporte" sheetId="5" r:id="rId1"/>
  </sheets>
  <definedNames>
    <definedName name="_xlnm.Print_Area" localSheetId="0">reporte!$B$1:$AQ$44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<sst xmlns="http://schemas.openxmlformats.org/spreadsheetml/2006/main" count="393" uniqueCount="68">
  <si>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</si>
  <si>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</si>
  <si>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</si>
  <si>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</si>
  <si>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</si>
  <si>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</si>
  <si>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</si>
  <si>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</si>
  <si>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</si>
  <si>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</si>
  <si>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</si>
  <si>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</si>
  <si>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</si>
  <si>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</si>
  <si>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</si>
  <si>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</si>
  <si>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</si>
  <si>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</si>
  <si>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</si>
  <si>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</si>
  <si>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</si>
  <si>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</si>
  <si>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</si>
  <si>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</si>
  <si>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</si>
  <si>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</si>
  <si>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</si>
  <si>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</si>
  <si>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</si>
  <si>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</si>
  <si>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</si>
  <si>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</si>
  <si>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</si>
  <si>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</si>
  <si>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</si>
  <si>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</si>
  <si>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</si>
  <si>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</si>
  <si>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</si>
  <si>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</si>
  <si>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</si>
  <si>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</si>
  <si>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</si>
  <si>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</si>
  <si>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</si>
  <si>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</si>
  <si>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</si>
  <si>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</si>
  <si>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</si>
  <si>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</si>
  <si>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</si>
  <si>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</si>
  <si>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</si>
  <si>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</si>
  <si>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</si>
  <si>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</si>
  <si>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</si>
  <si>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</si>
  <si>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</si>
  <si>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</si>
  <si>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</si>
  <si>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</si>
  <si>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R.M.N°369-2015 PRODUCE,R.M.N°409-2015 PRODUCE,R.M.N°411-2015 PRODUCE</t>
  </si>
  <si>
    <t xml:space="preserve">        Fecha  : 23/12/2015</t>
  </si>
  <si>
    <t>Callao, 24 de diciembre del 2015</t>
  </si>
  <si>
    <t>13.5 </t>
  </si>
  <si>
    <t>13.5 y 14.0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</si>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</sst>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B1" sqref="B1:AQ4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37.42578125" style="2" bestFit="1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40</v>
      </c>
      <c r="AN6" s="115"/>
      <c r="AO6" s="115"/>
      <c r="AP6" s="115"/>
      <c r="AQ6" s="115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2" t="s">
        <v>4</v>
      </c>
      <c r="D10" s="113"/>
      <c r="E10" s="112" t="s">
        <v>5</v>
      </c>
      <c r="F10" s="113"/>
      <c r="G10" s="112" t="s">
        <v>6</v>
      </c>
      <c r="H10" s="113"/>
      <c r="I10" s="121" t="s">
        <v>50</v>
      </c>
      <c r="J10" s="121"/>
      <c r="K10" s="121" t="s">
        <v>7</v>
      </c>
      <c r="L10" s="121"/>
      <c r="M10" s="123" t="s">
        <v>8</v>
      </c>
      <c r="N10" s="124"/>
      <c r="O10" s="112" t="s">
        <v>9</v>
      </c>
      <c r="P10" s="122"/>
      <c r="Q10" s="112" t="s">
        <v>10</v>
      </c>
      <c r="R10" s="113"/>
      <c r="S10" s="112" t="s">
        <v>11</v>
      </c>
      <c r="T10" s="113"/>
      <c r="U10" s="112" t="s">
        <v>12</v>
      </c>
      <c r="V10" s="113"/>
      <c r="W10" s="112" t="s">
        <v>61</v>
      </c>
      <c r="X10" s="113"/>
      <c r="Y10" s="112" t="s">
        <v>53</v>
      </c>
      <c r="Z10" s="113"/>
      <c r="AA10" s="112" t="s">
        <v>41</v>
      </c>
      <c r="AB10" s="113"/>
      <c r="AC10" s="112" t="s">
        <v>13</v>
      </c>
      <c r="AD10" s="113"/>
      <c r="AE10" s="120" t="s">
        <v>54</v>
      </c>
      <c r="AF10" s="113"/>
      <c r="AG10" s="120" t="s">
        <v>55</v>
      </c>
      <c r="AH10" s="113"/>
      <c r="AI10" s="120" t="s">
        <v>56</v>
      </c>
      <c r="AJ10" s="113"/>
      <c r="AK10" s="120" t="s">
        <v>57</v>
      </c>
      <c r="AL10" s="113"/>
      <c r="AM10" s="120" t="s">
        <v>58</v>
      </c>
      <c r="AN10" s="113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1635</v>
      </c>
      <c r="G12" s="53">
        <v>0</v>
      </c>
      <c r="H12" s="53">
        <v>0</v>
      </c>
      <c r="I12" s="53">
        <v>553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370</v>
      </c>
      <c r="V12" s="53">
        <v>0</v>
      </c>
      <c r="W12" s="53">
        <v>2240</v>
      </c>
      <c r="X12" s="53">
        <v>0</v>
      </c>
      <c r="Y12" s="53">
        <v>753</v>
      </c>
      <c r="Z12" s="53">
        <v>172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3916</v>
      </c>
      <c r="AP12" s="54">
        <f>SUMIF($C$11:$AN$11,"I.Mad",C12:AN12)</f>
        <v>1807</v>
      </c>
      <c r="AQ12" s="54">
        <f>SUM(AO12:AP12)</f>
        <v>5723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46</v>
      </c>
      <c r="G13" s="55" t="s">
        <v>20</v>
      </c>
      <c r="H13" s="55" t="s">
        <v>20</v>
      </c>
      <c r="I13" s="55">
        <v>6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>
        <v>1</v>
      </c>
      <c r="V13" s="55" t="s">
        <v>20</v>
      </c>
      <c r="W13" s="55">
        <v>11</v>
      </c>
      <c r="X13" s="55" t="s">
        <v>20</v>
      </c>
      <c r="Y13" s="55">
        <v>7</v>
      </c>
      <c r="Z13" s="55">
        <v>2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25</v>
      </c>
      <c r="AP13" s="54">
        <f t="shared" ref="AP13:AP14" si="1">SUMIF($C$11:$AN$11,"I.Mad",C13:AN13)</f>
        <v>48</v>
      </c>
      <c r="AQ13" s="54">
        <f>SUM(AO13:AP13)</f>
        <v>73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67</v>
      </c>
      <c r="G14" s="55" t="s">
        <v>20</v>
      </c>
      <c r="H14" s="55" t="s">
        <v>20</v>
      </c>
      <c r="I14" s="55" t="s">
        <v>67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>
        <v>1</v>
      </c>
      <c r="V14" s="55" t="s">
        <v>20</v>
      </c>
      <c r="W14" s="55">
        <v>6</v>
      </c>
      <c r="X14" s="55" t="s">
        <v>20</v>
      </c>
      <c r="Y14" s="55">
        <v>3</v>
      </c>
      <c r="Z14" s="55">
        <v>2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10</v>
      </c>
      <c r="AP14" s="54">
        <f t="shared" si="1"/>
        <v>2</v>
      </c>
      <c r="AQ14" s="54">
        <f>SUM(AO14:AP14)</f>
        <v>12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>
        <v>22</v>
      </c>
      <c r="V15" s="55" t="s">
        <v>20</v>
      </c>
      <c r="W15" s="55">
        <v>26.8</v>
      </c>
      <c r="X15" s="55" t="s">
        <v>20</v>
      </c>
      <c r="Y15" s="55">
        <v>0</v>
      </c>
      <c r="Z15" s="55">
        <v>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>
        <v>13</v>
      </c>
      <c r="V16" s="61" t="s">
        <v>20</v>
      </c>
      <c r="W16" s="61">
        <v>13</v>
      </c>
      <c r="X16" s="61" t="s">
        <v>20</v>
      </c>
      <c r="Y16" s="61" t="s">
        <v>65</v>
      </c>
      <c r="Z16" s="61" t="s">
        <v>66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74"/>
      <c r="O24" s="58"/>
      <c r="P24" s="58"/>
      <c r="Q24" s="58"/>
      <c r="R24" s="74"/>
      <c r="S24" s="58"/>
      <c r="T24" s="58"/>
      <c r="U24" s="58"/>
      <c r="V24" s="74"/>
      <c r="W24" s="58"/>
      <c r="X24" s="58"/>
      <c r="Y24" s="58"/>
      <c r="Z24" s="74"/>
      <c r="AA24" s="58"/>
      <c r="AB24" s="58"/>
      <c r="AC24" s="58"/>
      <c r="AD24" s="74"/>
      <c r="AE24" s="58"/>
      <c r="AF24" s="58"/>
      <c r="AG24" s="58"/>
      <c r="AH24" s="74"/>
      <c r="AI24" s="58"/>
      <c r="AJ24" s="58"/>
      <c r="AK24" s="58"/>
      <c r="AL24" s="74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74"/>
      <c r="O25" s="58"/>
      <c r="P25" s="58"/>
      <c r="Q25" s="58"/>
      <c r="R25" s="74"/>
      <c r="S25" s="58"/>
      <c r="T25" s="58"/>
      <c r="U25" s="58"/>
      <c r="V25" s="74"/>
      <c r="W25" s="58"/>
      <c r="X25" s="58"/>
      <c r="Y25" s="58"/>
      <c r="Z25" s="74"/>
      <c r="AA25" s="58"/>
      <c r="AB25" s="58"/>
      <c r="AC25" s="58"/>
      <c r="AD25" s="74"/>
      <c r="AE25" s="58"/>
      <c r="AF25" s="58"/>
      <c r="AG25" s="58"/>
      <c r="AH25" s="74"/>
      <c r="AI25" s="58"/>
      <c r="AJ25" s="58"/>
      <c r="AK25" s="58"/>
      <c r="AL25" s="74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1635</v>
      </c>
      <c r="G38" s="58">
        <f t="shared" si="7"/>
        <v>0</v>
      </c>
      <c r="H38" s="58">
        <f t="shared" si="7"/>
        <v>0</v>
      </c>
      <c r="I38" s="58">
        <f t="shared" si="7"/>
        <v>553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370</v>
      </c>
      <c r="V38" s="58">
        <f t="shared" si="7"/>
        <v>0</v>
      </c>
      <c r="W38" s="58">
        <f t="shared" si="7"/>
        <v>2240</v>
      </c>
      <c r="X38" s="58">
        <f t="shared" si="7"/>
        <v>0</v>
      </c>
      <c r="Y38" s="58">
        <f>+SUM(Y12,Y18,Y24:Y37)</f>
        <v>753</v>
      </c>
      <c r="Z38" s="58">
        <f>+SUM(Z12,Z18,Z24:Z37)</f>
        <v>172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3916</v>
      </c>
      <c r="AP38" s="58">
        <f>SUM(AP12,AP18,AP24:AP37)</f>
        <v>1807</v>
      </c>
      <c r="AQ38" s="58">
        <f>SUM(AO38:AP38)</f>
        <v>5723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20.8</v>
      </c>
      <c r="H39" s="60"/>
      <c r="I39" s="93">
        <v>23.4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18.100000000000001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2015-12-24T16:49:12Z</cp:lastPrinted>
  <dcterms:created xsi:type="dcterms:W3CDTF">2008-10-21T17:58:04Z</dcterms:created>
  <dcterms:modified xsi:type="dcterms:W3CDTF">2015-12-24T16:50:15Z</dcterms:modified>
</cp:coreProperties>
</file>