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50" i="1" l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3" i="1" l="1"/>
  <c r="AQ18" i="1"/>
  <c r="AQ19" i="1"/>
  <c r="AQ26" i="1"/>
  <c r="AQ34" i="1"/>
  <c r="AQ28" i="1"/>
  <c r="AQ32" i="1"/>
  <c r="AQ30" i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<sst xmlns="http://schemas.openxmlformats.org/spreadsheetml/2006/main" count="393" uniqueCount="70">
  <si>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</si>
  <si>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</si>
  <si>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</si>
  <si>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</si>
  <si>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</si>
  <si>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</si>
  <si>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</si>
  <si>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</si>
  <si>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</si>
  <si>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</si>
  <si>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</si>
  <si>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</si>
  <si>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</si>
  <si>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</si>
  <si>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</si>
  <si>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</si>
  <si>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</si>
  <si>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</si>
  <si>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</si>
  <si>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</si>
  <si>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</si>
  <si>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</si>
  <si>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</si>
  <si>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</si>
  <si>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</si>
  <si>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</si>
  <si>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</si>
  <si>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</si>
  <si>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</si>
  <si>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</si>
  <si>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</si>
  <si>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</si>
  <si>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</si>
  <si>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</si>
  <si>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</si>
  <si>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</si>
  <si>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</si>
  <si>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</si>
  <si>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</si>
  <si>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</si>
  <si>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</si>
  <si>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</si>
  <si>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</si>
  <si>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</si>
  <si>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</si>
  <si>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</si>
  <si>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</si>
  <si>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</si>
  <si>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</si>
  <si>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</si>
  <si>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</si>
  <si>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</si>
  <si>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</si>
  <si>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</si>
  <si>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</si>
  <si>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</si>
  <si>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</si>
  <si>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</si>
  <si>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</si>
  <si>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</si>
  <si>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</si>
  <si>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</si>
  <si>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</si>
  <si>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</si>
  <si>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</si>
  <si>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</si>
  <si>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25 de noviembre del 2019</t>
  </si>
  <si>
    <t xml:space="preserve">        Fecha  : 23/11/2019</t>
  </si>
  <si>
    <t>SM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</si>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</sst>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2" zoomScale="23" zoomScaleNormal="23" workbookViewId="0">
      <selection activeCell="B47" sqref="B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67</v>
      </c>
      <c r="AP8" s="96"/>
      <c r="AQ8" s="9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8" t="s">
        <v>10</v>
      </c>
      <c r="D10" s="98"/>
      <c r="E10" s="99" t="s">
        <v>11</v>
      </c>
      <c r="F10" s="99"/>
      <c r="G10" s="98" t="s">
        <v>12</v>
      </c>
      <c r="H10" s="98"/>
      <c r="I10" s="98" t="s">
        <v>13</v>
      </c>
      <c r="J10" s="98"/>
      <c r="K10" s="98" t="s">
        <v>14</v>
      </c>
      <c r="L10" s="98"/>
      <c r="M10" s="98" t="s">
        <v>15</v>
      </c>
      <c r="N10" s="98"/>
      <c r="O10" s="98" t="s">
        <v>16</v>
      </c>
      <c r="P10" s="98"/>
      <c r="Q10" s="98" t="s">
        <v>17</v>
      </c>
      <c r="R10" s="98"/>
      <c r="S10" s="98" t="s">
        <v>18</v>
      </c>
      <c r="T10" s="98"/>
      <c r="U10" s="98" t="s">
        <v>19</v>
      </c>
      <c r="V10" s="98"/>
      <c r="W10" s="98" t="s">
        <v>20</v>
      </c>
      <c r="X10" s="98"/>
      <c r="Y10" s="98" t="s">
        <v>21</v>
      </c>
      <c r="Z10" s="98"/>
      <c r="AA10" s="98" t="s">
        <v>22</v>
      </c>
      <c r="AB10" s="98"/>
      <c r="AC10" s="98" t="s">
        <v>23</v>
      </c>
      <c r="AD10" s="98"/>
      <c r="AE10" s="98" t="s">
        <v>24</v>
      </c>
      <c r="AF10" s="98"/>
      <c r="AG10" s="98" t="s">
        <v>25</v>
      </c>
      <c r="AH10" s="98"/>
      <c r="AI10" s="98" t="s">
        <v>26</v>
      </c>
      <c r="AJ10" s="98"/>
      <c r="AK10" s="98" t="s">
        <v>27</v>
      </c>
      <c r="AL10" s="98"/>
      <c r="AM10" s="98" t="s">
        <v>28</v>
      </c>
      <c r="AN10" s="98"/>
      <c r="AO10" s="100" t="s">
        <v>29</v>
      </c>
      <c r="AP10" s="100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563.38</v>
      </c>
      <c r="H12" s="38">
        <v>0</v>
      </c>
      <c r="I12" s="38">
        <v>7111.49</v>
      </c>
      <c r="J12" s="38">
        <v>2780.4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525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1456.33</v>
      </c>
      <c r="Z12" s="38">
        <v>215.2</v>
      </c>
      <c r="AA12" s="38">
        <v>458.1731589318407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10114.373158931839</v>
      </c>
      <c r="AP12" s="38">
        <f>SUMIF($C$11:$AN$11,"I.Mad",C12:AN12)</f>
        <v>2995.6</v>
      </c>
      <c r="AQ12" s="38">
        <f>SUM(AO12:AP12)</f>
        <v>13109.97315893184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</v>
      </c>
      <c r="H13" s="38" t="s">
        <v>35</v>
      </c>
      <c r="I13" s="38">
        <v>121</v>
      </c>
      <c r="J13" s="38">
        <v>129</v>
      </c>
      <c r="K13" s="38" t="s">
        <v>35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6</v>
      </c>
      <c r="R13" s="38" t="s">
        <v>35</v>
      </c>
      <c r="S13" s="38" t="s">
        <v>35</v>
      </c>
      <c r="T13" s="38" t="s">
        <v>35</v>
      </c>
      <c r="U13" s="38" t="s">
        <v>35</v>
      </c>
      <c r="V13" s="38" t="s">
        <v>35</v>
      </c>
      <c r="W13" s="38" t="s">
        <v>35</v>
      </c>
      <c r="X13" s="38" t="s">
        <v>35</v>
      </c>
      <c r="Y13" s="38">
        <v>5</v>
      </c>
      <c r="Z13" s="38">
        <v>2</v>
      </c>
      <c r="AA13" s="38">
        <v>13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149</v>
      </c>
      <c r="AP13" s="38">
        <f>SUMIF($C$11:$AN$11,"I.Mad",C13:AN13)</f>
        <v>131</v>
      </c>
      <c r="AQ13" s="38">
        <f>SUM(AO13:AP13)</f>
        <v>280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3</v>
      </c>
      <c r="H14" s="38" t="s">
        <v>35</v>
      </c>
      <c r="I14" s="38">
        <v>15</v>
      </c>
      <c r="J14" s="38">
        <v>4</v>
      </c>
      <c r="K14" s="38" t="s">
        <v>35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3</v>
      </c>
      <c r="R14" s="38" t="s">
        <v>35</v>
      </c>
      <c r="S14" s="38" t="s">
        <v>35</v>
      </c>
      <c r="T14" s="38" t="s">
        <v>35</v>
      </c>
      <c r="U14" s="38" t="s">
        <v>35</v>
      </c>
      <c r="V14" s="38" t="s">
        <v>35</v>
      </c>
      <c r="W14" s="38" t="s">
        <v>35</v>
      </c>
      <c r="X14" s="38" t="s">
        <v>35</v>
      </c>
      <c r="Y14" s="38">
        <v>1</v>
      </c>
      <c r="Z14" s="38" t="s">
        <v>68</v>
      </c>
      <c r="AA14" s="38">
        <v>6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28</v>
      </c>
      <c r="AP14" s="38">
        <f>SUMIF($C$11:$AN$11,"I.Mad",C14:AN14)</f>
        <v>4</v>
      </c>
      <c r="AQ14" s="38">
        <f>SUM(AO14:AP14)</f>
        <v>32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 t="s">
        <v>35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0.47963752036791873</v>
      </c>
      <c r="R15" s="38" t="s">
        <v>35</v>
      </c>
      <c r="S15" s="38" t="s">
        <v>35</v>
      </c>
      <c r="T15" s="38" t="s">
        <v>35</v>
      </c>
      <c r="U15" s="38" t="s">
        <v>35</v>
      </c>
      <c r="V15" s="38" t="s">
        <v>35</v>
      </c>
      <c r="W15" s="38" t="s">
        <v>35</v>
      </c>
      <c r="X15" s="38" t="s">
        <v>35</v>
      </c>
      <c r="Y15" s="38">
        <v>22.560975609756099</v>
      </c>
      <c r="Z15" s="38" t="s">
        <v>35</v>
      </c>
      <c r="AA15" s="38">
        <v>12.601228984079466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</v>
      </c>
      <c r="H16" s="44" t="s">
        <v>35</v>
      </c>
      <c r="I16" s="44">
        <v>14.5</v>
      </c>
      <c r="J16" s="44">
        <v>14.5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 t="s">
        <v>35</v>
      </c>
      <c r="X16" s="44" t="s">
        <v>35</v>
      </c>
      <c r="Y16" s="44">
        <v>12.5</v>
      </c>
      <c r="Z16" s="44" t="s">
        <v>35</v>
      </c>
      <c r="AA16" s="44">
        <v>12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>
        <v>1.2311320241943531</v>
      </c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1.2311320241943531</v>
      </c>
      <c r="AP30" s="38">
        <f t="shared" si="1"/>
        <v>0</v>
      </c>
      <c r="AQ30" s="51">
        <f t="shared" si="2"/>
        <v>1.2311320241943531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563.38</v>
      </c>
      <c r="H41" s="51">
        <f t="shared" si="3"/>
        <v>0</v>
      </c>
      <c r="I41" s="51">
        <f t="shared" si="3"/>
        <v>7111.49</v>
      </c>
      <c r="J41" s="51">
        <f t="shared" si="3"/>
        <v>2780.4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525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1456.33</v>
      </c>
      <c r="Z41" s="51">
        <f t="shared" si="3"/>
        <v>215.2</v>
      </c>
      <c r="AA41" s="51">
        <f t="shared" si="3"/>
        <v>459.40429095603508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10115.604290956035</v>
      </c>
      <c r="AP41" s="51">
        <f>SUM(AP12,AP18,AP24:AP37)</f>
        <v>2995.6</v>
      </c>
      <c r="AQ41" s="51">
        <f t="shared" si="2"/>
        <v>13111.204290956035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19</v>
      </c>
      <c r="H42" s="44"/>
      <c r="I42" s="59">
        <v>20.100000000000001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16.600000000000001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66</v>
      </c>
      <c r="AN46" s="19"/>
    </row>
    <row r="47" spans="2:43" ht="45" x14ac:dyDescent="0.6">
      <c r="B47" s="73" t="s">
        <v>69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  <c r="AB50" s="1">
        <f>-Y141</f>
        <v>0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146</cp:revision>
  <cp:lastPrinted>2018-11-19T17:24:41Z</cp:lastPrinted>
  <dcterms:created xsi:type="dcterms:W3CDTF">2008-10-21T17:58:04Z</dcterms:created>
  <dcterms:modified xsi:type="dcterms:W3CDTF">2019-11-25T19:43:04Z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