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0490" windowHeight="775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I38" i="5" l="1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H38" i="5"/>
  <c r="AI38" i="5"/>
  <c r="AJ38" i="5"/>
  <c r="AK38" i="5"/>
  <c r="AL38" i="5"/>
  <c r="AM38" i="5"/>
  <c r="AN38" i="5"/>
  <c r="C38" i="5"/>
  <c r="D38" i="5"/>
  <c r="E38" i="5"/>
  <c r="F38" i="5"/>
  <c r="G38" i="5" l="1"/>
  <c r="H38" i="5"/>
  <c r="AP14" i="5" l="1"/>
  <c r="AO14" i="5"/>
  <c r="AP13" i="5"/>
  <c r="AO13" i="5"/>
  <c r="AO12" i="5"/>
  <c r="AP12" i="5"/>
  <c r="AQ12" i="5" l="1"/>
  <c r="AP37" i="5" l="1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Q20" i="5" l="1"/>
  <c r="AQ32" i="5"/>
  <c r="AQ34" i="5"/>
  <c r="AQ19" i="5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<sst xmlns="http://schemas.openxmlformats.org/spreadsheetml/2006/main" count="371" uniqueCount="65">
  <si>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</si>
  <si>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</si>
  <si>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</si>
  <si>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</si>
  <si>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</si>
  <si>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</si>
  <si>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</si>
  <si>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</si>
  <si>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</si>
  <si>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</si>
  <si>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</si>
  <si>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</si>
  <si>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</si>
  <si>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</si>
  <si>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</si>
  <si>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</si>
  <si>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</si>
  <si>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</si>
  <si>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</si>
  <si>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</si>
  <si>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</si>
  <si>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</si>
  <si>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</si>
  <si>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</si>
  <si>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</si>
  <si>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</si>
  <si>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</si>
  <si>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</si>
  <si>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</si>
  <si>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</si>
  <si>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</si>
  <si>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</si>
  <si>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</si>
  <si>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</si>
  <si>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</si>
  <si>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</si>
  <si>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</si>
  <si>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</si>
  <si>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</si>
  <si>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</si>
  <si>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</si>
  <si>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</si>
  <si>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</si>
  <si>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</si>
  <si>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</si>
  <si>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</si>
  <si>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</si>
  <si>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</si>
  <si>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</si>
  <si>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</si>
  <si>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</si>
  <si>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</si>
  <si>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</si>
  <si>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</si>
  <si>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</si>
  <si>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</si>
  <si>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>PALOMETA</t>
  </si>
  <si>
    <t>PAMPANO TORO</t>
  </si>
  <si>
    <t xml:space="preserve">           Atención: Sr. Bruno Giuffra Monteverde</t>
  </si>
  <si>
    <t>GCQ/jsr</t>
  </si>
  <si>
    <t>Atico</t>
  </si>
  <si>
    <t>PEJERREY</t>
  </si>
  <si>
    <t xml:space="preserve">        Fecha  : 23/11/2016</t>
  </si>
  <si>
    <t>Callao, 24 de noviembre del 2016</t>
  </si>
  <si>
    <t>R.M.N°427-2015-PRODUCE,R.M.N°242-2016-PRODUCE,R.M.N°440-2016-PRODUCE, R.M.N° 457-2016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</si>
</sst>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168" fontId="14" fillId="0" borderId="5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AE28" sqref="AE28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1" width="26.7109375" style="2" customWidth="1"/>
    <col min="12" max="16" width="19.28515625" style="2" customWidth="1"/>
    <col min="17" max="23" width="25.85546875" style="2" customWidth="1"/>
    <col min="24" max="24" width="22.7109375" style="2" customWidth="1"/>
    <col min="25" max="25" width="22.42578125" style="2" customWidth="1"/>
    <col min="26" max="26" width="25.710937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1" t="s">
        <v>58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8" ht="35.25" x14ac:dyDescent="0.5">
      <c r="B5" s="121" t="s">
        <v>40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2" t="s">
        <v>37</v>
      </c>
      <c r="AN6" s="122"/>
      <c r="AO6" s="122"/>
      <c r="AP6" s="122"/>
      <c r="AQ6" s="122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23"/>
      <c r="AP7" s="123"/>
      <c r="AQ7" s="123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2" t="s">
        <v>62</v>
      </c>
      <c r="AP8" s="122"/>
      <c r="AQ8" s="122"/>
    </row>
    <row r="9" spans="2:48" ht="21.75" customHeight="1" x14ac:dyDescent="0.4">
      <c r="B9" s="15" t="s">
        <v>2</v>
      </c>
      <c r="C9" s="12" t="s">
        <v>64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8" t="s">
        <v>4</v>
      </c>
      <c r="D10" s="115"/>
      <c r="E10" s="118" t="s">
        <v>5</v>
      </c>
      <c r="F10" s="115"/>
      <c r="G10" s="116" t="s">
        <v>6</v>
      </c>
      <c r="H10" s="117"/>
      <c r="I10" s="120" t="s">
        <v>45</v>
      </c>
      <c r="J10" s="120"/>
      <c r="K10" s="120" t="s">
        <v>7</v>
      </c>
      <c r="L10" s="120"/>
      <c r="M10" s="118" t="s">
        <v>8</v>
      </c>
      <c r="N10" s="119"/>
      <c r="O10" s="118" t="s">
        <v>9</v>
      </c>
      <c r="P10" s="119"/>
      <c r="Q10" s="116" t="s">
        <v>10</v>
      </c>
      <c r="R10" s="117"/>
      <c r="S10" s="116" t="s">
        <v>11</v>
      </c>
      <c r="T10" s="117"/>
      <c r="U10" s="116" t="s">
        <v>12</v>
      </c>
      <c r="V10" s="117"/>
      <c r="W10" s="116" t="s">
        <v>53</v>
      </c>
      <c r="X10" s="117"/>
      <c r="Y10" s="118" t="s">
        <v>47</v>
      </c>
      <c r="Z10" s="115"/>
      <c r="AA10" s="116" t="s">
        <v>38</v>
      </c>
      <c r="AB10" s="117"/>
      <c r="AC10" s="116" t="s">
        <v>13</v>
      </c>
      <c r="AD10" s="117"/>
      <c r="AE10" s="114" t="s">
        <v>60</v>
      </c>
      <c r="AF10" s="115"/>
      <c r="AG10" s="114" t="s">
        <v>48</v>
      </c>
      <c r="AH10" s="115"/>
      <c r="AI10" s="114" t="s">
        <v>49</v>
      </c>
      <c r="AJ10" s="115"/>
      <c r="AK10" s="114" t="s">
        <v>50</v>
      </c>
      <c r="AL10" s="115"/>
      <c r="AM10" s="114" t="s">
        <v>51</v>
      </c>
      <c r="AN10" s="115"/>
      <c r="AO10" s="124" t="s">
        <v>14</v>
      </c>
      <c r="AP10" s="125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0</v>
      </c>
      <c r="F12" s="53">
        <v>945</v>
      </c>
      <c r="G12" s="53">
        <v>5961</v>
      </c>
      <c r="H12" s="53">
        <v>3189</v>
      </c>
      <c r="I12" s="53">
        <v>4335</v>
      </c>
      <c r="J12" s="53">
        <v>7587</v>
      </c>
      <c r="K12" s="53">
        <v>1173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1350</v>
      </c>
      <c r="R12" s="53">
        <v>0</v>
      </c>
      <c r="S12" s="53">
        <v>515.52099999999996</v>
      </c>
      <c r="T12" s="53">
        <v>380</v>
      </c>
      <c r="U12" s="53">
        <v>850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14184.521000000001</v>
      </c>
      <c r="AP12" s="54">
        <f>SUMIF($C$11:$AN$11,"I.Mad",C12:AN12)</f>
        <v>12101</v>
      </c>
      <c r="AQ12" s="54">
        <f>SUM(AO12:AP12)</f>
        <v>26285.521000000001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 t="s">
        <v>20</v>
      </c>
      <c r="F13" s="55">
        <v>19</v>
      </c>
      <c r="G13" s="55">
        <v>38</v>
      </c>
      <c r="H13" s="55">
        <v>73</v>
      </c>
      <c r="I13" s="55">
        <v>69</v>
      </c>
      <c r="J13" s="55">
        <v>203</v>
      </c>
      <c r="K13" s="55">
        <v>18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>
        <v>12</v>
      </c>
      <c r="R13" s="55" t="s">
        <v>20</v>
      </c>
      <c r="S13" s="55">
        <v>4</v>
      </c>
      <c r="T13" s="55">
        <v>5</v>
      </c>
      <c r="U13" s="55">
        <v>12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153</v>
      </c>
      <c r="AP13" s="54">
        <f>SUMIF($C$11:$AN$11,"I.Mad",C13:AN13)</f>
        <v>300</v>
      </c>
      <c r="AQ13" s="54">
        <f>SUM(AO13:AP13)</f>
        <v>453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 t="s">
        <v>20</v>
      </c>
      <c r="F14" s="55">
        <v>8</v>
      </c>
      <c r="G14" s="55">
        <v>13</v>
      </c>
      <c r="H14" s="55">
        <v>5</v>
      </c>
      <c r="I14" s="55">
        <v>2</v>
      </c>
      <c r="J14" s="55">
        <v>2</v>
      </c>
      <c r="K14" s="55">
        <v>8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>
        <v>4</v>
      </c>
      <c r="R14" s="55" t="s">
        <v>20</v>
      </c>
      <c r="S14" s="55">
        <v>4</v>
      </c>
      <c r="T14" s="55">
        <v>2</v>
      </c>
      <c r="U14" s="55">
        <v>3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34</v>
      </c>
      <c r="AP14" s="54">
        <f>SUMIF($C$11:$AN$11,"I.Mad",C14:AN14)</f>
        <v>17</v>
      </c>
      <c r="AQ14" s="54">
        <f>SUM(AO14:AP14)</f>
        <v>51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 t="s">
        <v>20</v>
      </c>
      <c r="F15" s="55">
        <v>0</v>
      </c>
      <c r="G15" s="55">
        <v>17.899999999999999</v>
      </c>
      <c r="H15" s="55">
        <v>0.2</v>
      </c>
      <c r="I15" s="55">
        <v>80.202535637811735</v>
      </c>
      <c r="J15" s="55">
        <v>34.139317098975035</v>
      </c>
      <c r="K15" s="55">
        <v>9.8850947779351994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>
        <v>5.2</v>
      </c>
      <c r="R15" s="55" t="s">
        <v>20</v>
      </c>
      <c r="S15" s="55">
        <v>9.0656642424527881E-2</v>
      </c>
      <c r="T15" s="55">
        <v>81.766932690598054</v>
      </c>
      <c r="U15" s="55">
        <v>6.4079009850914295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 t="s">
        <v>20</v>
      </c>
      <c r="F16" s="60">
        <v>14.5</v>
      </c>
      <c r="G16" s="60">
        <v>12.5</v>
      </c>
      <c r="H16" s="60">
        <v>13.5</v>
      </c>
      <c r="I16" s="60">
        <v>10.5</v>
      </c>
      <c r="J16" s="60">
        <v>13.5</v>
      </c>
      <c r="K16" s="60">
        <v>13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>
        <v>13.5</v>
      </c>
      <c r="R16" s="60" t="s">
        <v>20</v>
      </c>
      <c r="S16" s="60">
        <v>15</v>
      </c>
      <c r="T16" s="60">
        <v>10.5</v>
      </c>
      <c r="U16" s="60">
        <v>13.5</v>
      </c>
      <c r="V16" s="60" t="s">
        <v>20</v>
      </c>
      <c r="W16" s="60" t="s">
        <v>20</v>
      </c>
      <c r="X16" s="60" t="s">
        <v>20</v>
      </c>
      <c r="Y16" s="60" t="s">
        <v>20</v>
      </c>
      <c r="Z16" s="60" t="s">
        <v>20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8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2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73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7">
        <f>SUM(AO25:AP25)</f>
        <v>0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73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52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61</v>
      </c>
      <c r="C29" s="57"/>
      <c r="D29" s="57"/>
      <c r="E29" s="57"/>
      <c r="F29" s="57"/>
      <c r="G29" s="57"/>
      <c r="H29" s="57"/>
      <c r="I29" s="73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113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73">
        <v>0.36199999999999999</v>
      </c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/>
      <c r="Z30" s="73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0.36199999999999999</v>
      </c>
      <c r="AP30" s="54">
        <f t="shared" si="2"/>
        <v>0</v>
      </c>
      <c r="AQ30" s="57">
        <f t="shared" si="0"/>
        <v>0.36199999999999999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54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55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56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57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f t="shared" ref="C38:AN38" si="3">+SUM(C12,C18,C24:C37)</f>
        <v>0</v>
      </c>
      <c r="D38" s="57">
        <f t="shared" si="3"/>
        <v>0</v>
      </c>
      <c r="E38" s="57">
        <f t="shared" si="3"/>
        <v>0</v>
      </c>
      <c r="F38" s="57">
        <f t="shared" si="3"/>
        <v>945</v>
      </c>
      <c r="G38" s="57">
        <f t="shared" si="3"/>
        <v>5961</v>
      </c>
      <c r="H38" s="57">
        <f t="shared" si="3"/>
        <v>3189</v>
      </c>
      <c r="I38" s="57">
        <f t="shared" si="3"/>
        <v>4335.3620000000001</v>
      </c>
      <c r="J38" s="57">
        <f t="shared" si="3"/>
        <v>7587</v>
      </c>
      <c r="K38" s="57">
        <f t="shared" si="3"/>
        <v>1173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1350</v>
      </c>
      <c r="R38" s="57">
        <f t="shared" si="3"/>
        <v>0</v>
      </c>
      <c r="S38" s="57">
        <f t="shared" si="3"/>
        <v>515.52099999999996</v>
      </c>
      <c r="T38" s="57">
        <f t="shared" si="3"/>
        <v>380</v>
      </c>
      <c r="U38" s="57">
        <f t="shared" si="3"/>
        <v>850</v>
      </c>
      <c r="V38" s="57">
        <f t="shared" si="3"/>
        <v>0</v>
      </c>
      <c r="W38" s="57">
        <f t="shared" si="3"/>
        <v>0</v>
      </c>
      <c r="X38" s="57">
        <f t="shared" si="3"/>
        <v>0</v>
      </c>
      <c r="Y38" s="57">
        <f t="shared" si="3"/>
        <v>0</v>
      </c>
      <c r="Z38" s="57">
        <f t="shared" si="3"/>
        <v>0</v>
      </c>
      <c r="AA38" s="57">
        <f t="shared" si="3"/>
        <v>0</v>
      </c>
      <c r="AB38" s="57">
        <f t="shared" si="3"/>
        <v>0</v>
      </c>
      <c r="AC38" s="57">
        <f t="shared" si="3"/>
        <v>0</v>
      </c>
      <c r="AD38" s="57">
        <f t="shared" si="3"/>
        <v>0</v>
      </c>
      <c r="AE38" s="57">
        <f t="shared" si="3"/>
        <v>0</v>
      </c>
      <c r="AF38" s="57">
        <f t="shared" si="3"/>
        <v>0</v>
      </c>
      <c r="AG38" s="57">
        <f t="shared" si="3"/>
        <v>0</v>
      </c>
      <c r="AH38" s="57">
        <f t="shared" si="3"/>
        <v>0</v>
      </c>
      <c r="AI38" s="57">
        <f t="shared" si="3"/>
        <v>0</v>
      </c>
      <c r="AJ38" s="57">
        <f t="shared" si="3"/>
        <v>0</v>
      </c>
      <c r="AK38" s="57">
        <f t="shared" si="3"/>
        <v>0</v>
      </c>
      <c r="AL38" s="57">
        <f t="shared" si="3"/>
        <v>0</v>
      </c>
      <c r="AM38" s="57">
        <f t="shared" si="3"/>
        <v>0</v>
      </c>
      <c r="AN38" s="57">
        <f t="shared" si="3"/>
        <v>0</v>
      </c>
      <c r="AO38" s="57">
        <f>SUM(AO12,AO18,AO24:AO37)</f>
        <v>14184.883</v>
      </c>
      <c r="AP38" s="57">
        <f>SUM(AP12,AP18,AP24:AP37)</f>
        <v>12101</v>
      </c>
      <c r="AQ38" s="57">
        <f>SUM(AO38:AP38)</f>
        <v>26285.883000000002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16</v>
      </c>
      <c r="H39" s="59"/>
      <c r="I39" s="92">
        <v>20.2</v>
      </c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>
        <v>14.8</v>
      </c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59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69"/>
      <c r="F46" s="111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x14ac:dyDescent="0.35">
      <c r="J48" s="62"/>
      <c r="K48" s="62"/>
      <c r="L48" s="62"/>
      <c r="M48" s="67"/>
      <c r="N48" s="68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2016-08-17T18:25:16Z</cp:lastPrinted>
  <dcterms:created xsi:type="dcterms:W3CDTF">2008-10-21T17:58:04Z</dcterms:created>
  <dcterms:modified xsi:type="dcterms:W3CDTF">2016-11-24T17:43:59Z</dcterms:modified>
</cp:coreProperties>
</file>