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I38" i="5" l="1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H38" i="5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<sst xmlns="http://schemas.openxmlformats.org/spreadsheetml/2006/main" count="371" uniqueCount="65">
  <si>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</si>
  <si>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</si>
  <si>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</si>
  <si>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</si>
  <si>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</si>
  <si>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</si>
  <si>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</si>
  <si>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</si>
  <si>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</si>
  <si>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</si>
  <si>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</si>
  <si>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</si>
  <si>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</si>
  <si>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</si>
  <si>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</si>
  <si>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</si>
  <si>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</si>
  <si>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</si>
  <si>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</si>
  <si>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</si>
  <si>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</si>
  <si>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</si>
  <si>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</si>
  <si>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</si>
  <si>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</si>
  <si>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</si>
  <si>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</si>
  <si>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</si>
  <si>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</si>
  <si>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</si>
  <si>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</si>
  <si>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</si>
  <si>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</si>
  <si>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</si>
  <si>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</si>
  <si>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</si>
  <si>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</si>
  <si>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</si>
  <si>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</si>
  <si>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</si>
  <si>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</si>
  <si>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</si>
  <si>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</si>
  <si>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</si>
  <si>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</si>
  <si>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</si>
  <si>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</si>
  <si>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</si>
  <si>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</si>
  <si>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</si>
  <si>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</si>
  <si>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</si>
  <si>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</si>
  <si>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</si>
  <si>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</si>
  <si>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</si>
  <si>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</si>
  <si>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</si>
  <si>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</si>
  <si>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</si>
  <si>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</si>
  <si>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PEJERREY</t>
  </si>
  <si>
    <t xml:space="preserve">        Fecha  : 23/11/2016</t>
  </si>
  <si>
    <t>Callao, 24 de noviembre del 2016</t>
  </si>
  <si>
    <t>R.M.N°427-2015-PRODUCE,R.M.N°242-2016-PRODUCE,R.M.N°440-2016-PRODUCE, R.M.N° 457-2016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</si>
</sst>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28" sqref="AE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62</v>
      </c>
      <c r="AP8" s="122"/>
      <c r="AQ8" s="122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60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945</v>
      </c>
      <c r="G12" s="53">
        <v>5961</v>
      </c>
      <c r="H12" s="53">
        <v>3189</v>
      </c>
      <c r="I12" s="53">
        <v>4335</v>
      </c>
      <c r="J12" s="53">
        <v>7587</v>
      </c>
      <c r="K12" s="53">
        <v>1173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1350</v>
      </c>
      <c r="R12" s="53">
        <v>0</v>
      </c>
      <c r="S12" s="53">
        <v>515.52099999999996</v>
      </c>
      <c r="T12" s="53">
        <v>380</v>
      </c>
      <c r="U12" s="53">
        <v>850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14184.521000000001</v>
      </c>
      <c r="AP12" s="54">
        <f>SUMIF($C$11:$AN$11,"I.Mad",C12:AN12)</f>
        <v>12101</v>
      </c>
      <c r="AQ12" s="54">
        <f>SUM(AO12:AP12)</f>
        <v>26285.521000000001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>
        <v>19</v>
      </c>
      <c r="G13" s="55">
        <v>38</v>
      </c>
      <c r="H13" s="55">
        <v>73</v>
      </c>
      <c r="I13" s="55">
        <v>69</v>
      </c>
      <c r="J13" s="55">
        <v>203</v>
      </c>
      <c r="K13" s="55">
        <v>18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12</v>
      </c>
      <c r="R13" s="55" t="s">
        <v>20</v>
      </c>
      <c r="S13" s="55">
        <v>4</v>
      </c>
      <c r="T13" s="55">
        <v>5</v>
      </c>
      <c r="U13" s="55">
        <v>12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153</v>
      </c>
      <c r="AP13" s="54">
        <f>SUMIF($C$11:$AN$11,"I.Mad",C13:AN13)</f>
        <v>300</v>
      </c>
      <c r="AQ13" s="54">
        <f>SUM(AO13:AP13)</f>
        <v>453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>
        <v>8</v>
      </c>
      <c r="G14" s="55">
        <v>13</v>
      </c>
      <c r="H14" s="55">
        <v>5</v>
      </c>
      <c r="I14" s="55">
        <v>2</v>
      </c>
      <c r="J14" s="55">
        <v>2</v>
      </c>
      <c r="K14" s="55">
        <v>8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>
        <v>4</v>
      </c>
      <c r="T14" s="55">
        <v>2</v>
      </c>
      <c r="U14" s="55">
        <v>3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34</v>
      </c>
      <c r="AP14" s="54">
        <f>SUMIF($C$11:$AN$11,"I.Mad",C14:AN14)</f>
        <v>17</v>
      </c>
      <c r="AQ14" s="54">
        <f>SUM(AO14:AP14)</f>
        <v>51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>
        <v>0</v>
      </c>
      <c r="G15" s="55">
        <v>17.899999999999999</v>
      </c>
      <c r="H15" s="55">
        <v>0.2</v>
      </c>
      <c r="I15" s="55">
        <v>80.202535637811735</v>
      </c>
      <c r="J15" s="55">
        <v>34.139317098975035</v>
      </c>
      <c r="K15" s="55">
        <v>9.8850947779351994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5.2</v>
      </c>
      <c r="R15" s="55" t="s">
        <v>20</v>
      </c>
      <c r="S15" s="55">
        <v>9.0656642424527881E-2</v>
      </c>
      <c r="T15" s="55">
        <v>81.766932690598054</v>
      </c>
      <c r="U15" s="55">
        <v>6.4079009850914295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>
        <v>14.5</v>
      </c>
      <c r="G16" s="60">
        <v>12.5</v>
      </c>
      <c r="H16" s="60">
        <v>13.5</v>
      </c>
      <c r="I16" s="60">
        <v>10.5</v>
      </c>
      <c r="J16" s="60">
        <v>13.5</v>
      </c>
      <c r="K16" s="60">
        <v>13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13.5</v>
      </c>
      <c r="R16" s="60" t="s">
        <v>20</v>
      </c>
      <c r="S16" s="60">
        <v>15</v>
      </c>
      <c r="T16" s="60">
        <v>10.5</v>
      </c>
      <c r="U16" s="60">
        <v>13.5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61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>
        <v>0.36199999999999999</v>
      </c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0.36199999999999999</v>
      </c>
      <c r="AP30" s="54">
        <f t="shared" si="2"/>
        <v>0</v>
      </c>
      <c r="AQ30" s="57">
        <f t="shared" si="0"/>
        <v>0.36199999999999999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0</v>
      </c>
      <c r="F38" s="57">
        <f t="shared" si="3"/>
        <v>945</v>
      </c>
      <c r="G38" s="57">
        <f t="shared" si="3"/>
        <v>5961</v>
      </c>
      <c r="H38" s="57">
        <f t="shared" si="3"/>
        <v>3189</v>
      </c>
      <c r="I38" s="57">
        <f t="shared" si="3"/>
        <v>4335.3620000000001</v>
      </c>
      <c r="J38" s="57">
        <f t="shared" si="3"/>
        <v>7587</v>
      </c>
      <c r="K38" s="57">
        <f t="shared" si="3"/>
        <v>1173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1350</v>
      </c>
      <c r="R38" s="57">
        <f t="shared" si="3"/>
        <v>0</v>
      </c>
      <c r="S38" s="57">
        <f t="shared" si="3"/>
        <v>515.52099999999996</v>
      </c>
      <c r="T38" s="57">
        <f t="shared" si="3"/>
        <v>380</v>
      </c>
      <c r="U38" s="57">
        <f t="shared" si="3"/>
        <v>850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 t="shared" si="3"/>
        <v>0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14184.883</v>
      </c>
      <c r="AP38" s="57">
        <f>SUM(AP12,AP18,AP24:AP37)</f>
        <v>12101</v>
      </c>
      <c r="AQ38" s="57">
        <f>SUM(AO38:AP38)</f>
        <v>26285.883000000002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</v>
      </c>
      <c r="H39" s="59"/>
      <c r="I39" s="92">
        <v>20.2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14.8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2016-11-24T17:43:59Z</dcterms:modified>
</cp:coreProperties>
</file>