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 DE IMARPE\Data_ 1temp_2023\Porcenta\"/>
    </mc:Choice>
  </mc:AlternateContent>
  <bookViews>
    <workbookView showSheetTabs="0" xWindow="0" yWindow="0" windowWidth="24000" windowHeight="93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Q18" i="1" l="1"/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<sst xmlns="http://schemas.openxmlformats.org/spreadsheetml/2006/main" count="362" uniqueCount="68">
  <si>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</si>
  <si>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</si>
  <si>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</si>
  <si>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</si>
  <si>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</si>
  <si>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</si>
  <si>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</si>
  <si>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</si>
  <si>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</si>
  <si>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</si>
  <si>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</si>
  <si>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</si>
  <si>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</si>
  <si>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</si>
  <si>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</si>
  <si>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</si>
  <si>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</si>
  <si>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</si>
  <si>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</si>
  <si>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</si>
  <si>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</si>
  <si>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</si>
  <si>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</si>
  <si>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</si>
  <si>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</si>
  <si>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</si>
  <si>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</si>
  <si>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</si>
  <si>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</si>
  <si>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</si>
  <si>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</si>
  <si>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</si>
  <si>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</si>
  <si>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</si>
  <si>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</si>
  <si>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</si>
  <si>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</si>
  <si>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</si>
  <si>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</si>
  <si>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</si>
  <si>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</si>
  <si>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</si>
  <si>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</si>
  <si>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</si>
  <si>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</si>
  <si>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</si>
  <si>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</si>
  <si>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</si>
  <si>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</si>
  <si>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</si>
  <si>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</si>
  <si>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</si>
  <si>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</si>
  <si>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</si>
  <si>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</si>
  <si>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</si>
  <si>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</si>
  <si>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</si>
  <si>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</si>
  <si>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</si>
  <si>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</si>
  <si>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</si>
  <si>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</si>
  <si>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</si>
  <si>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</si>
  <si>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 xml:space="preserve">        Fecha  : 23/10/2023</t>
  </si>
  <si>
    <t>Callao,25 de octubre del 2023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</si>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</sst>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8">
    <xf numFmtId="0" fontId="0" fillId="0" borderId="0"/>
    <xf numFmtId="0" fontId="6" fillId="0" borderId="0"/>
    <xf numFmtId="164" fontId="29" fillId="0" borderId="0" applyBorder="0" applyProtection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0" fillId="0" borderId="0"/>
    <xf numFmtId="0" fontId="5" fillId="0" borderId="0"/>
    <xf numFmtId="0" fontId="29" fillId="0" borderId="0"/>
    <xf numFmtId="0" fontId="29" fillId="0" borderId="0"/>
    <xf numFmtId="168" fontId="29" fillId="0" borderId="0" applyFont="0" applyFill="0" applyBorder="0" applyAlignment="0" applyProtection="0"/>
    <xf numFmtId="0" fontId="4" fillId="0" borderId="0"/>
    <xf numFmtId="0" fontId="3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34" fillId="6" borderId="0" applyNumberFormat="0" applyBorder="0" applyAlignment="0" applyProtection="0"/>
    <xf numFmtId="0" fontId="39" fillId="18" borderId="10" applyNumberFormat="0" applyAlignment="0" applyProtection="0"/>
    <xf numFmtId="0" fontId="41" fillId="19" borderId="11" applyNumberFormat="0" applyAlignment="0" applyProtection="0"/>
    <xf numFmtId="0" fontId="40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23" borderId="0" applyNumberFormat="0" applyBorder="0" applyAlignment="0" applyProtection="0"/>
    <xf numFmtId="0" fontId="37" fillId="9" borderId="10" applyNumberFormat="0" applyAlignment="0" applyProtection="0"/>
    <xf numFmtId="0" fontId="35" fillId="5" borderId="0" applyNumberFormat="0" applyBorder="0" applyAlignment="0" applyProtection="0"/>
    <xf numFmtId="0" fontId="36" fillId="24" borderId="0" applyNumberFormat="0" applyBorder="0" applyAlignment="0" applyProtection="0"/>
    <xf numFmtId="0" fontId="29" fillId="0" borderId="0"/>
    <xf numFmtId="0" fontId="2" fillId="0" borderId="0"/>
    <xf numFmtId="0" fontId="29" fillId="25" borderId="13" applyNumberFormat="0" applyFont="0" applyAlignment="0" applyProtection="0"/>
    <xf numFmtId="0" fontId="38" fillId="18" borderId="1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8" fillId="0" borderId="0" xfId="0" applyFont="1"/>
    <xf numFmtId="0" fontId="9" fillId="0" borderId="0" xfId="8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2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/>
    <xf numFmtId="1" fontId="19" fillId="0" borderId="0" xfId="0" applyNumberFormat="1" applyFont="1"/>
    <xf numFmtId="165" fontId="17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9" fillId="0" borderId="4" xfId="0" applyFont="1" applyBorder="1"/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1" fontId="23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24" fillId="3" borderId="2" xfId="0" applyFont="1" applyFill="1" applyBorder="1" applyAlignment="1">
      <alignment horizontal="center"/>
    </xf>
    <xf numFmtId="167" fontId="23" fillId="0" borderId="2" xfId="0" applyNumberFormat="1" applyFont="1" applyBorder="1" applyAlignment="1">
      <alignment horizontal="center"/>
    </xf>
    <xf numFmtId="0" fontId="19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7" fontId="23" fillId="0" borderId="7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" fontId="23" fillId="0" borderId="4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9" fillId="0" borderId="2" xfId="0" applyFont="1" applyBorder="1"/>
    <xf numFmtId="167" fontId="23" fillId="0" borderId="4" xfId="0" applyNumberFormat="1" applyFont="1" applyBorder="1" applyAlignment="1">
      <alignment horizontal="center"/>
    </xf>
    <xf numFmtId="2" fontId="23" fillId="0" borderId="4" xfId="0" applyNumberFormat="1" applyFont="1" applyBorder="1" applyAlignment="1">
      <alignment horizontal="center"/>
    </xf>
    <xf numFmtId="167" fontId="16" fillId="2" borderId="4" xfId="0" applyNumberFormat="1" applyFont="1" applyFill="1" applyBorder="1" applyAlignment="1">
      <alignment horizontal="center" wrapText="1"/>
    </xf>
    <xf numFmtId="167" fontId="25" fillId="2" borderId="4" xfId="0" applyNumberFormat="1" applyFont="1" applyFill="1" applyBorder="1" applyAlignment="1">
      <alignment horizontal="center" wrapText="1"/>
    </xf>
    <xf numFmtId="167" fontId="25" fillId="0" borderId="4" xfId="0" applyNumberFormat="1" applyFont="1" applyBorder="1" applyAlignment="1">
      <alignment horizontal="center" wrapText="1"/>
    </xf>
    <xf numFmtId="167" fontId="21" fillId="0" borderId="2" xfId="0" applyNumberFormat="1" applyFont="1" applyBorder="1" applyAlignment="1">
      <alignment horizontal="center"/>
    </xf>
    <xf numFmtId="167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/>
    <xf numFmtId="167" fontId="26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" fontId="12" fillId="0" borderId="0" xfId="0" applyNumberFormat="1" applyFont="1" applyAlignment="1">
      <alignment horizontal="center"/>
    </xf>
    <xf numFmtId="0" fontId="19" fillId="0" borderId="0" xfId="0" applyFont="1"/>
    <xf numFmtId="1" fontId="27" fillId="0" borderId="0" xfId="0" applyNumberFormat="1" applyFont="1" applyProtection="1">
      <protection locked="0"/>
    </xf>
    <xf numFmtId="1" fontId="23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1" fontId="27" fillId="0" borderId="0" xfId="0" applyNumberFormat="1" applyFont="1" applyAlignment="1" applyProtection="1">
      <alignment horizontal="right"/>
      <protection locked="0"/>
    </xf>
    <xf numFmtId="167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0" fontId="15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center"/>
    </xf>
    <xf numFmtId="1" fontId="23" fillId="0" borderId="2" xfId="51" applyNumberFormat="1" applyFont="1" applyBorder="1" applyAlignment="1">
      <alignment horizontal="center"/>
    </xf>
    <xf numFmtId="167" fontId="23" fillId="0" borderId="2" xfId="51" applyNumberFormat="1" applyFont="1" applyBorder="1" applyAlignment="1">
      <alignment horizontal="center"/>
    </xf>
  </cellXfs>
  <cellStyles count="68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2 2 2" xfId="67"/>
    <cellStyle name="Normal 2 3" xfId="13"/>
    <cellStyle name="Normal 2 3 2" xfId="51"/>
    <cellStyle name="Normal 2 3 3" xfId="63"/>
    <cellStyle name="Normal 2 4" xfId="16"/>
    <cellStyle name="Normal 2 5" xfId="18"/>
    <cellStyle name="Normal 2 5 2" xfId="66"/>
    <cellStyle name="Normal 3" xfId="5"/>
    <cellStyle name="Normal 3 2" xfId="15"/>
    <cellStyle name="Normal 4" xfId="6"/>
    <cellStyle name="Normal 5" xfId="7"/>
    <cellStyle name="Normal 6" xfId="9"/>
    <cellStyle name="Normal 6 2" xfId="62"/>
    <cellStyle name="Normal 7" xfId="10"/>
    <cellStyle name="Normal 8" xfId="14"/>
    <cellStyle name="Normal 8 2" xfId="64"/>
    <cellStyle name="Normal 9" xfId="17"/>
    <cellStyle name="Normal 9 2" xfId="65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Q7" zoomScale="23" zoomScaleNormal="23" workbookViewId="0">
      <selection activeCell="AC24" sqref="AC24"/>
    </sheetView>
  </sheetViews>
  <sheetFormatPr baseColWidth="10" defaultColWidth="11.453125" defaultRowHeight="22.5" x14ac:dyDescent="0.45"/>
  <cols>
    <col min="1" max="1" width="1.81640625" style="1" customWidth="1"/>
    <col min="2" max="2" width="38.54296875" style="1" customWidth="1"/>
    <col min="3" max="3" width="31.26953125" style="1" customWidth="1"/>
    <col min="4" max="4" width="30" style="1" customWidth="1"/>
    <col min="5" max="5" width="27.81640625" style="1" customWidth="1"/>
    <col min="6" max="6" width="29.54296875" style="1" customWidth="1"/>
    <col min="7" max="7" width="28.1796875" style="1" customWidth="1"/>
    <col min="8" max="8" width="27.54296875" style="1" customWidth="1"/>
    <col min="9" max="9" width="31.1796875" style="1" customWidth="1"/>
    <col min="10" max="11" width="26.7265625" style="1" customWidth="1"/>
    <col min="12" max="12" width="26.81640625" style="1" customWidth="1"/>
    <col min="13" max="13" width="31.1796875" style="1" customWidth="1"/>
    <col min="14" max="14" width="28.7265625" style="1" customWidth="1"/>
    <col min="15" max="15" width="27" style="1" customWidth="1"/>
    <col min="16" max="16" width="25.81640625" style="1" customWidth="1"/>
    <col min="17" max="17" width="26.54296875" style="1" customWidth="1"/>
    <col min="18" max="18" width="25.81640625" style="1" customWidth="1"/>
    <col min="19" max="19" width="28.26953125" style="1" customWidth="1"/>
    <col min="20" max="20" width="25.81640625" style="1" customWidth="1"/>
    <col min="21" max="21" width="27.7265625" style="1" customWidth="1"/>
    <col min="22" max="22" width="26.26953125" style="1" customWidth="1"/>
    <col min="23" max="23" width="30.1796875" style="1" customWidth="1"/>
    <col min="24" max="24" width="27" style="1" customWidth="1"/>
    <col min="25" max="25" width="31.26953125" style="1" customWidth="1"/>
    <col min="26" max="26" width="32.54296875" style="1" customWidth="1"/>
    <col min="27" max="27" width="31.453125" style="1" customWidth="1"/>
    <col min="28" max="28" width="27.54296875" style="1" customWidth="1"/>
    <col min="29" max="29" width="34.7265625" style="1" customWidth="1"/>
    <col min="30" max="30" width="39.26953125" style="1" bestFit="1" customWidth="1"/>
    <col min="31" max="31" width="29" style="1" customWidth="1"/>
    <col min="32" max="32" width="28.81640625" style="1" customWidth="1"/>
    <col min="33" max="33" width="25.453125" style="1" customWidth="1"/>
    <col min="34" max="34" width="26" style="1" customWidth="1"/>
    <col min="35" max="35" width="25.453125" style="1" customWidth="1"/>
    <col min="36" max="36" width="24.81640625" style="1" customWidth="1"/>
    <col min="37" max="37" width="31" style="1" customWidth="1"/>
    <col min="38" max="38" width="29.453125" style="1" customWidth="1"/>
    <col min="39" max="39" width="32.453125" style="1" customWidth="1"/>
    <col min="40" max="40" width="34.81640625" style="1" customWidth="1"/>
    <col min="41" max="41" width="25.26953125" style="1" customWidth="1"/>
    <col min="42" max="42" width="28.1796875" style="1" customWidth="1"/>
    <col min="43" max="43" width="25.26953125" style="1" customWidth="1"/>
    <col min="44" max="969" width="11.453125" style="1"/>
    <col min="970" max="979" width="9.1796875" customWidth="1"/>
  </cols>
  <sheetData>
    <row r="1" spans="2:43" ht="35" x14ac:dyDescent="0.7">
      <c r="B1" s="2" t="s">
        <v>0</v>
      </c>
    </row>
    <row r="2" spans="2:43" ht="29.5" x14ac:dyDescent="0.55000000000000004">
      <c r="B2" s="3" t="s">
        <v>1</v>
      </c>
    </row>
    <row r="3" spans="2:43" ht="23" x14ac:dyDescent="0.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" x14ac:dyDescent="0.8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7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7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6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9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65</v>
      </c>
      <c r="AP8" s="60"/>
      <c r="AQ8" s="60"/>
    </row>
    <row r="9" spans="2:43" ht="28" x14ac:dyDescent="0.6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6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85">
      <c r="B12" s="23" t="s">
        <v>31</v>
      </c>
      <c r="C12" s="62">
        <v>0</v>
      </c>
      <c r="D12" s="62">
        <v>0</v>
      </c>
      <c r="E12" s="62">
        <v>0</v>
      </c>
      <c r="F12" s="62">
        <v>0</v>
      </c>
      <c r="G12" s="24">
        <v>3083.8850000000002</v>
      </c>
      <c r="H12" s="24">
        <v>1457.01</v>
      </c>
      <c r="I12" s="24">
        <v>4021.71623</v>
      </c>
      <c r="J12" s="24">
        <v>1273.6855499999999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24">
        <v>1048.1400000000001</v>
      </c>
      <c r="R12" s="24">
        <v>10.205</v>
      </c>
      <c r="S12" s="24">
        <v>706.84500000000003</v>
      </c>
      <c r="T12" s="24">
        <v>196.05500000000001</v>
      </c>
      <c r="U12" s="24">
        <v>522.99</v>
      </c>
      <c r="V12" s="24">
        <v>770.05</v>
      </c>
      <c r="W12" s="24">
        <v>3231.875</v>
      </c>
      <c r="X12" s="24">
        <v>62.02</v>
      </c>
      <c r="Y12" s="24">
        <v>3480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24">
        <f>SUMIF($C$11:$AN$11,"Ind",C12:AN12)</f>
        <v>16095.451230000001</v>
      </c>
      <c r="AP12" s="24">
        <f>SUMIF($C$11:$AN$11,"I.Mad",C12:AN12)</f>
        <v>3769.0255499999998</v>
      </c>
      <c r="AQ12" s="24">
        <f>SUM(AO12:AP12)</f>
        <v>19864.476780000001</v>
      </c>
    </row>
    <row r="13" spans="2:43" ht="50.25" customHeight="1" x14ac:dyDescent="0.85">
      <c r="B13" s="25" t="s">
        <v>32</v>
      </c>
      <c r="C13" s="62" t="s">
        <v>33</v>
      </c>
      <c r="D13" s="62" t="s">
        <v>33</v>
      </c>
      <c r="E13" s="62" t="s">
        <v>33</v>
      </c>
      <c r="F13" s="62" t="s">
        <v>33</v>
      </c>
      <c r="G13" s="24">
        <v>38</v>
      </c>
      <c r="H13" s="24">
        <v>56</v>
      </c>
      <c r="I13" s="24">
        <v>38</v>
      </c>
      <c r="J13" s="24">
        <v>86</v>
      </c>
      <c r="K13" s="62" t="s">
        <v>33</v>
      </c>
      <c r="L13" s="62" t="s">
        <v>33</v>
      </c>
      <c r="M13" s="62" t="s">
        <v>33</v>
      </c>
      <c r="N13" s="62" t="s">
        <v>33</v>
      </c>
      <c r="O13" s="62" t="s">
        <v>33</v>
      </c>
      <c r="P13" s="62" t="s">
        <v>33</v>
      </c>
      <c r="Q13" s="24">
        <v>11</v>
      </c>
      <c r="R13" s="24">
        <v>1</v>
      </c>
      <c r="S13" s="24">
        <v>6</v>
      </c>
      <c r="T13" s="24">
        <v>2</v>
      </c>
      <c r="U13" s="24">
        <v>10</v>
      </c>
      <c r="V13" s="24">
        <v>10</v>
      </c>
      <c r="W13" s="24">
        <v>17</v>
      </c>
      <c r="X13" s="24">
        <v>1</v>
      </c>
      <c r="Y13" s="24">
        <v>28</v>
      </c>
      <c r="Z13" s="62" t="s">
        <v>33</v>
      </c>
      <c r="AA13" s="62" t="s">
        <v>33</v>
      </c>
      <c r="AB13" s="62" t="s">
        <v>33</v>
      </c>
      <c r="AC13" s="62" t="s">
        <v>33</v>
      </c>
      <c r="AD13" s="62" t="s">
        <v>33</v>
      </c>
      <c r="AE13" s="62" t="s">
        <v>33</v>
      </c>
      <c r="AF13" s="62" t="s">
        <v>33</v>
      </c>
      <c r="AG13" s="62" t="s">
        <v>33</v>
      </c>
      <c r="AH13" s="62" t="s">
        <v>33</v>
      </c>
      <c r="AI13" s="62" t="s">
        <v>33</v>
      </c>
      <c r="AJ13" s="62" t="s">
        <v>33</v>
      </c>
      <c r="AK13" s="62" t="s">
        <v>33</v>
      </c>
      <c r="AL13" s="62" t="s">
        <v>33</v>
      </c>
      <c r="AM13" s="62" t="s">
        <v>33</v>
      </c>
      <c r="AN13" s="62" t="s">
        <v>33</v>
      </c>
      <c r="AO13" s="24">
        <f>SUMIF($C$11:$AN$11,"Ind*",C13:AN13)</f>
        <v>148</v>
      </c>
      <c r="AP13" s="24">
        <f>SUMIF($C$11:$AN$11,"I.Mad",C13:AN13)</f>
        <v>156</v>
      </c>
      <c r="AQ13" s="24">
        <f>SUM(AO13:AP13)</f>
        <v>304</v>
      </c>
    </row>
    <row r="14" spans="2:43" ht="50.25" customHeight="1" x14ac:dyDescent="0.85">
      <c r="B14" s="25" t="s">
        <v>34</v>
      </c>
      <c r="C14" s="62" t="s">
        <v>33</v>
      </c>
      <c r="D14" s="62" t="s">
        <v>33</v>
      </c>
      <c r="E14" s="62" t="s">
        <v>33</v>
      </c>
      <c r="F14" s="62" t="s">
        <v>33</v>
      </c>
      <c r="G14" s="24">
        <v>14</v>
      </c>
      <c r="H14" s="24">
        <v>6</v>
      </c>
      <c r="I14" s="24">
        <v>10</v>
      </c>
      <c r="J14" s="24">
        <v>3</v>
      </c>
      <c r="K14" s="62" t="s">
        <v>33</v>
      </c>
      <c r="L14" s="62" t="s">
        <v>33</v>
      </c>
      <c r="M14" s="62" t="s">
        <v>33</v>
      </c>
      <c r="N14" s="62" t="s">
        <v>33</v>
      </c>
      <c r="O14" s="62" t="s">
        <v>33</v>
      </c>
      <c r="P14" s="62" t="s">
        <v>33</v>
      </c>
      <c r="Q14" s="24">
        <v>5</v>
      </c>
      <c r="R14" s="24">
        <v>1</v>
      </c>
      <c r="S14" s="24">
        <v>4</v>
      </c>
      <c r="T14" s="24">
        <v>1</v>
      </c>
      <c r="U14" s="24">
        <v>8</v>
      </c>
      <c r="V14" s="24">
        <v>2</v>
      </c>
      <c r="W14" s="24">
        <v>7</v>
      </c>
      <c r="X14" s="24" t="s">
        <v>67</v>
      </c>
      <c r="Y14" s="24">
        <v>6</v>
      </c>
      <c r="Z14" s="62" t="s">
        <v>33</v>
      </c>
      <c r="AA14" s="62" t="s">
        <v>33</v>
      </c>
      <c r="AB14" s="62" t="s">
        <v>33</v>
      </c>
      <c r="AC14" s="62" t="s">
        <v>33</v>
      </c>
      <c r="AD14" s="62" t="s">
        <v>33</v>
      </c>
      <c r="AE14" s="62" t="s">
        <v>33</v>
      </c>
      <c r="AF14" s="62" t="s">
        <v>33</v>
      </c>
      <c r="AG14" s="62" t="s">
        <v>33</v>
      </c>
      <c r="AH14" s="62" t="s">
        <v>33</v>
      </c>
      <c r="AI14" s="62" t="s">
        <v>33</v>
      </c>
      <c r="AJ14" s="62" t="s">
        <v>33</v>
      </c>
      <c r="AK14" s="62" t="s">
        <v>33</v>
      </c>
      <c r="AL14" s="62" t="s">
        <v>33</v>
      </c>
      <c r="AM14" s="62" t="s">
        <v>33</v>
      </c>
      <c r="AN14" s="62" t="s">
        <v>33</v>
      </c>
      <c r="AO14" s="24">
        <f>SUMIF($C$11:$AN$11,"Ind*",C14:AN14)</f>
        <v>54</v>
      </c>
      <c r="AP14" s="24">
        <f>SUMIF($C$11:$AN$11,"I.Mad",C14:AN14)</f>
        <v>13</v>
      </c>
      <c r="AQ14" s="24">
        <f>SUM(AO14:AP14)</f>
        <v>67</v>
      </c>
    </row>
    <row r="15" spans="2:43" ht="50.25" customHeight="1" x14ac:dyDescent="0.85">
      <c r="B15" s="25" t="s">
        <v>35</v>
      </c>
      <c r="C15" s="62" t="s">
        <v>33</v>
      </c>
      <c r="D15" s="62" t="s">
        <v>33</v>
      </c>
      <c r="E15" s="62" t="s">
        <v>33</v>
      </c>
      <c r="F15" s="62" t="s">
        <v>33</v>
      </c>
      <c r="G15" s="24">
        <v>65.943031059217105</v>
      </c>
      <c r="H15" s="24">
        <v>61.8009544842512</v>
      </c>
      <c r="I15" s="24">
        <v>36.085207309551102</v>
      </c>
      <c r="J15" s="24">
        <v>32.078024463573598</v>
      </c>
      <c r="K15" s="62" t="s">
        <v>33</v>
      </c>
      <c r="L15" s="62" t="s">
        <v>33</v>
      </c>
      <c r="M15" s="62" t="s">
        <v>33</v>
      </c>
      <c r="N15" s="62" t="s">
        <v>33</v>
      </c>
      <c r="O15" s="62" t="s">
        <v>33</v>
      </c>
      <c r="P15" s="62" t="s">
        <v>33</v>
      </c>
      <c r="Q15" s="24">
        <v>24.3310058087824</v>
      </c>
      <c r="R15" s="24">
        <v>34.972715906567998</v>
      </c>
      <c r="S15" s="24">
        <v>73.8057125579206</v>
      </c>
      <c r="T15" s="24">
        <v>67.032967095327095</v>
      </c>
      <c r="U15" s="24">
        <v>38.697609854512599</v>
      </c>
      <c r="V15" s="24">
        <v>41.867604527313198</v>
      </c>
      <c r="W15" s="24">
        <v>62.530456717747299</v>
      </c>
      <c r="X15" s="24"/>
      <c r="Y15" s="24">
        <v>72.082730242122906</v>
      </c>
      <c r="Z15" s="62" t="s">
        <v>33</v>
      </c>
      <c r="AA15" s="62" t="s">
        <v>33</v>
      </c>
      <c r="AB15" s="62" t="s">
        <v>33</v>
      </c>
      <c r="AC15" s="62" t="s">
        <v>33</v>
      </c>
      <c r="AD15" s="62" t="s">
        <v>33</v>
      </c>
      <c r="AE15" s="62" t="s">
        <v>33</v>
      </c>
      <c r="AF15" s="62" t="s">
        <v>33</v>
      </c>
      <c r="AG15" s="62" t="s">
        <v>33</v>
      </c>
      <c r="AH15" s="62" t="s">
        <v>33</v>
      </c>
      <c r="AI15" s="62" t="s">
        <v>33</v>
      </c>
      <c r="AJ15" s="62" t="s">
        <v>33</v>
      </c>
      <c r="AK15" s="62" t="s">
        <v>33</v>
      </c>
      <c r="AL15" s="62" t="s">
        <v>33</v>
      </c>
      <c r="AM15" s="62" t="s">
        <v>33</v>
      </c>
      <c r="AN15" s="62" t="s">
        <v>33</v>
      </c>
      <c r="AO15" s="26" t="s">
        <v>33</v>
      </c>
      <c r="AP15" s="26"/>
      <c r="AQ15" s="26"/>
    </row>
    <row r="16" spans="2:43" ht="52.5" customHeight="1" x14ac:dyDescent="0.85">
      <c r="B16" s="25" t="s">
        <v>36</v>
      </c>
      <c r="C16" s="63" t="s">
        <v>33</v>
      </c>
      <c r="D16" s="63" t="s">
        <v>33</v>
      </c>
      <c r="E16" s="63" t="s">
        <v>33</v>
      </c>
      <c r="F16" s="63" t="s">
        <v>33</v>
      </c>
      <c r="G16" s="27">
        <v>11.5</v>
      </c>
      <c r="H16" s="27">
        <v>11.5</v>
      </c>
      <c r="I16" s="27">
        <v>12</v>
      </c>
      <c r="J16" s="27">
        <v>12</v>
      </c>
      <c r="K16" s="63" t="s">
        <v>33</v>
      </c>
      <c r="L16" s="63" t="s">
        <v>33</v>
      </c>
      <c r="M16" s="63" t="s">
        <v>33</v>
      </c>
      <c r="N16" s="63" t="s">
        <v>33</v>
      </c>
      <c r="O16" s="63" t="s">
        <v>33</v>
      </c>
      <c r="P16" s="63" t="s">
        <v>33</v>
      </c>
      <c r="Q16" s="27">
        <v>12</v>
      </c>
      <c r="R16" s="27">
        <v>12</v>
      </c>
      <c r="S16" s="27">
        <v>11.5</v>
      </c>
      <c r="T16" s="27">
        <v>11.5</v>
      </c>
      <c r="U16" s="27">
        <v>12</v>
      </c>
      <c r="V16" s="27">
        <v>11.5</v>
      </c>
      <c r="W16" s="27">
        <v>11.5</v>
      </c>
      <c r="X16" s="27"/>
      <c r="Y16" s="27">
        <v>11.5</v>
      </c>
      <c r="Z16" s="63" t="s">
        <v>33</v>
      </c>
      <c r="AA16" s="63" t="s">
        <v>33</v>
      </c>
      <c r="AB16" s="63" t="s">
        <v>33</v>
      </c>
      <c r="AC16" s="63" t="s">
        <v>33</v>
      </c>
      <c r="AD16" s="63" t="s">
        <v>33</v>
      </c>
      <c r="AE16" s="63" t="s">
        <v>33</v>
      </c>
      <c r="AF16" s="63" t="s">
        <v>33</v>
      </c>
      <c r="AG16" s="63" t="s">
        <v>33</v>
      </c>
      <c r="AH16" s="63" t="s">
        <v>33</v>
      </c>
      <c r="AI16" s="63" t="s">
        <v>33</v>
      </c>
      <c r="AJ16" s="63" t="s">
        <v>33</v>
      </c>
      <c r="AK16" s="63" t="s">
        <v>33</v>
      </c>
      <c r="AL16" s="63" t="s">
        <v>33</v>
      </c>
      <c r="AM16" s="63" t="s">
        <v>33</v>
      </c>
      <c r="AN16" s="63" t="s">
        <v>33</v>
      </c>
      <c r="AO16" s="26"/>
      <c r="AP16" s="26"/>
      <c r="AQ16" s="26"/>
    </row>
    <row r="17" spans="1:43" ht="50.25" customHeight="1" x14ac:dyDescent="0.8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85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85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85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85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85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6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85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85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85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85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85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85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85">
      <c r="B30" s="35" t="s">
        <v>46</v>
      </c>
      <c r="C30" s="24"/>
      <c r="D30" s="24"/>
      <c r="E30" s="24"/>
      <c r="F30" s="24"/>
      <c r="G30" s="24"/>
      <c r="H30" s="24"/>
      <c r="I30" s="27">
        <v>0.43876999999999999</v>
      </c>
      <c r="J30" s="27">
        <v>1.58945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0.43876999999999999</v>
      </c>
      <c r="AP30" s="24">
        <f t="shared" si="1"/>
        <v>1.58945</v>
      </c>
      <c r="AQ30" s="33">
        <f t="shared" si="2"/>
        <v>2.0282200000000001</v>
      </c>
    </row>
    <row r="31" spans="1:43" ht="50.25" customHeight="1" x14ac:dyDescent="0.85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85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85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85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85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5" x14ac:dyDescent="0.85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5" x14ac:dyDescent="0.85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5" x14ac:dyDescent="0.85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85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85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85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3083.8850000000002</v>
      </c>
      <c r="H41" s="33">
        <f t="shared" si="3"/>
        <v>1457.01</v>
      </c>
      <c r="I41" s="33">
        <f t="shared" si="3"/>
        <v>4022.1550000000002</v>
      </c>
      <c r="J41" s="33">
        <f t="shared" si="3"/>
        <v>1275.2749999999999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1048.1400000000001</v>
      </c>
      <c r="R41" s="33">
        <f t="shared" si="3"/>
        <v>10.205</v>
      </c>
      <c r="S41" s="33">
        <f t="shared" si="3"/>
        <v>706.84500000000003</v>
      </c>
      <c r="T41" s="33">
        <f t="shared" si="3"/>
        <v>196.05500000000001</v>
      </c>
      <c r="U41" s="33">
        <f t="shared" si="3"/>
        <v>522.99</v>
      </c>
      <c r="V41" s="33">
        <f t="shared" si="3"/>
        <v>770.05</v>
      </c>
      <c r="W41" s="33">
        <f t="shared" si="3"/>
        <v>3231.875</v>
      </c>
      <c r="X41" s="33">
        <f t="shared" si="3"/>
        <v>62.02</v>
      </c>
      <c r="Y41" s="33">
        <f t="shared" si="3"/>
        <v>3480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16095.890000000001</v>
      </c>
      <c r="AP41" s="33">
        <f>SUM(AP12,AP18,AP24:AP37)</f>
        <v>3770.6149999999998</v>
      </c>
      <c r="AQ41" s="33">
        <f t="shared" si="2"/>
        <v>19866.505000000001</v>
      </c>
    </row>
    <row r="42" spans="2:43" ht="50.25" customHeight="1" x14ac:dyDescent="0.85">
      <c r="B42" s="23" t="s">
        <v>57</v>
      </c>
      <c r="C42" s="38"/>
      <c r="D42" s="38"/>
      <c r="E42" s="38"/>
      <c r="F42" s="27"/>
      <c r="G42" s="27">
        <v>17.5</v>
      </c>
      <c r="H42" s="27"/>
      <c r="I42" s="27">
        <v>20.9</v>
      </c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5" x14ac:dyDescent="0.5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" x14ac:dyDescent="0.7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85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5" x14ac:dyDescent="0.85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2023-06-19T13:30:12Z</cp:lastPrinted>
  <dcterms:created xsi:type="dcterms:W3CDTF">2008-10-21T17:58:04Z</dcterms:created>
  <dcterms:modified xsi:type="dcterms:W3CDTF">2023-10-25T21:02:09Z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