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orcentas\"/>
    </mc:Choice>
  </mc:AlternateContent>
  <bookViews>
    <workbookView showHorizontalScroll="0" showVerticalScroll="0" showSheetTabs="0" xWindow="0" yWindow="0" windowWidth="23040" windowHeight="9072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18" i="1" l="1"/>
  <c r="AQ40" i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<sst xmlns="http://schemas.openxmlformats.org/spreadsheetml/2006/main" count="380" uniqueCount="69">
  <si>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</si>
  <si>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</si>
  <si>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</si>
  <si>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</si>
  <si>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</si>
  <si>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</si>
  <si>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</si>
  <si>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</si>
  <si>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</si>
  <si>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</si>
  <si>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</si>
  <si>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</si>
  <si>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</si>
  <si>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</si>
  <si>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</si>
  <si>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</si>
  <si>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</si>
  <si>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</si>
  <si>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</si>
  <si>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</si>
  <si>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</si>
  <si>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</si>
  <si>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</si>
  <si>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</si>
  <si>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</si>
  <si>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</si>
  <si>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</si>
  <si>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</si>
  <si>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</si>
  <si>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</si>
  <si>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</si>
  <si>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</si>
  <si>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</si>
  <si>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</si>
  <si>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</si>
  <si>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</si>
  <si>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</si>
  <si>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</si>
  <si>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</si>
  <si>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</si>
  <si>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</si>
  <si>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</si>
  <si>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</si>
  <si>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</si>
  <si>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</si>
  <si>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</si>
  <si>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</si>
  <si>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</si>
  <si>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</si>
  <si>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</si>
  <si>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</si>
  <si>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AYAMARCA</t>
  </si>
  <si>
    <t>FALSO VOLADOR</t>
  </si>
  <si>
    <t>MALAGUA</t>
  </si>
  <si>
    <t>CALAMAR</t>
  </si>
  <si>
    <t>TOTAL GENERAL</t>
  </si>
  <si>
    <t>TSM</t>
  </si>
  <si>
    <t>S/M = Sin Muestreo</t>
  </si>
  <si>
    <t>Información preliminar</t>
  </si>
  <si>
    <t>Ind.= Industrial;  I. Mad. = Industrial de madera</t>
  </si>
  <si>
    <t>PEJERREY</t>
  </si>
  <si>
    <t>CPT/jsr</t>
  </si>
  <si>
    <t xml:space="preserve">           Atención: Sr. Sergio Gonzalez Guerrero</t>
  </si>
  <si>
    <t xml:space="preserve">CIFRAS PRELIMINARES \ PARA USO CIENTÍFICO  </t>
  </si>
  <si>
    <t>SM</t>
  </si>
  <si>
    <t>BAGRE</t>
  </si>
  <si>
    <t>R.M.N°059-2024-PRODUCE, R.M.N°118-2024-PRODUCE</t>
  </si>
  <si>
    <t xml:space="preserve">        Fecha  : 23/05/2024</t>
  </si>
  <si>
    <t>Callao,24 de mayo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</si>
</sst>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A7" zoomScale="22" zoomScaleNormal="22" workbookViewId="0">
      <selection activeCell="V23" sqref="V23:W24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31.1093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40" width="28.21875" style="1" customWidth="1"/>
    <col min="41" max="41" width="25.33203125" style="1" customWidth="1"/>
    <col min="42" max="42" width="28.109375" style="1" customWidth="1"/>
    <col min="43" max="43" width="25.33203125" style="1" customWidth="1"/>
    <col min="44" max="969" width="11.44140625" style="1"/>
    <col min="970" max="979" width="9.109375" customWidth="1"/>
  </cols>
  <sheetData>
    <row r="1" spans="2:50" ht="35.4" x14ac:dyDescent="0.6">
      <c r="B1" s="2" t="s">
        <v>0</v>
      </c>
    </row>
    <row r="2" spans="2:50" ht="30" x14ac:dyDescent="0.5">
      <c r="B2" s="3" t="s">
        <v>1</v>
      </c>
    </row>
    <row r="3" spans="2:50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50" ht="40.200000000000003" x14ac:dyDescent="0.7">
      <c r="B4" s="57" t="s">
        <v>62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</row>
    <row r="5" spans="2:50" ht="45" customHeight="1" x14ac:dyDescent="0.65">
      <c r="B5" s="58" t="s">
        <v>3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</row>
    <row r="6" spans="2:50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59" t="s">
        <v>4</v>
      </c>
      <c r="AN6" s="59"/>
      <c r="AO6" s="59"/>
      <c r="AP6" s="59"/>
      <c r="AQ6" s="59"/>
    </row>
    <row r="7" spans="2:50" s="8" customFormat="1" ht="26.25" customHeight="1" x14ac:dyDescent="0.5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0"/>
      <c r="AP7" s="60"/>
      <c r="AQ7" s="60"/>
      <c r="AX7" s="1"/>
    </row>
    <row r="8" spans="2:50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9" t="s">
        <v>67</v>
      </c>
      <c r="AP8" s="59"/>
      <c r="AQ8" s="59"/>
    </row>
    <row r="9" spans="2:50" ht="28.2" x14ac:dyDescent="0.5">
      <c r="B9" s="4" t="s">
        <v>6</v>
      </c>
      <c r="C9" s="10" t="s">
        <v>66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50" s="16" customFormat="1" ht="30" customHeight="1" x14ac:dyDescent="0.6">
      <c r="B10" s="17" t="s">
        <v>7</v>
      </c>
      <c r="C10" s="54" t="s">
        <v>8</v>
      </c>
      <c r="D10" s="54"/>
      <c r="E10" s="54" t="s">
        <v>9</v>
      </c>
      <c r="F10" s="54"/>
      <c r="G10" s="54" t="s">
        <v>10</v>
      </c>
      <c r="H10" s="54"/>
      <c r="I10" s="54" t="s">
        <v>11</v>
      </c>
      <c r="J10" s="54"/>
      <c r="K10" s="54" t="s">
        <v>12</v>
      </c>
      <c r="L10" s="54"/>
      <c r="M10" s="54" t="s">
        <v>13</v>
      </c>
      <c r="N10" s="54"/>
      <c r="O10" s="54" t="s">
        <v>14</v>
      </c>
      <c r="P10" s="54"/>
      <c r="Q10" s="54" t="s">
        <v>15</v>
      </c>
      <c r="R10" s="54"/>
      <c r="S10" s="54" t="s">
        <v>16</v>
      </c>
      <c r="T10" s="54"/>
      <c r="U10" s="54" t="s">
        <v>17</v>
      </c>
      <c r="V10" s="54"/>
      <c r="W10" s="54" t="s">
        <v>18</v>
      </c>
      <c r="X10" s="54"/>
      <c r="Y10" s="56" t="s">
        <v>19</v>
      </c>
      <c r="Z10" s="56"/>
      <c r="AA10" s="54" t="s">
        <v>20</v>
      </c>
      <c r="AB10" s="54"/>
      <c r="AC10" s="54" t="s">
        <v>21</v>
      </c>
      <c r="AD10" s="54"/>
      <c r="AE10" s="54" t="s">
        <v>22</v>
      </c>
      <c r="AF10" s="54"/>
      <c r="AG10" s="54" t="s">
        <v>23</v>
      </c>
      <c r="AH10" s="54"/>
      <c r="AI10" s="54" t="s">
        <v>24</v>
      </c>
      <c r="AJ10" s="54"/>
      <c r="AK10" s="54" t="s">
        <v>25</v>
      </c>
      <c r="AL10" s="54"/>
      <c r="AM10" s="54" t="s">
        <v>26</v>
      </c>
      <c r="AN10" s="54"/>
      <c r="AO10" s="55" t="s">
        <v>27</v>
      </c>
      <c r="AP10" s="55"/>
      <c r="AQ10" s="18" t="s">
        <v>28</v>
      </c>
    </row>
    <row r="11" spans="2:50" s="3" customFormat="1" ht="30" x14ac:dyDescent="0.5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50" ht="50.25" customHeight="1" x14ac:dyDescent="0.7">
      <c r="B12" s="23" t="s">
        <v>31</v>
      </c>
      <c r="C12" s="24">
        <v>0</v>
      </c>
      <c r="D12" s="24">
        <v>0</v>
      </c>
      <c r="E12" s="24">
        <v>943.87</v>
      </c>
      <c r="F12" s="24">
        <v>0</v>
      </c>
      <c r="G12" s="24">
        <v>7005.4250000000002</v>
      </c>
      <c r="H12" s="24">
        <v>767.93</v>
      </c>
      <c r="I12" s="24">
        <v>11985.28</v>
      </c>
      <c r="J12" s="24">
        <v>1214.3800000000001</v>
      </c>
      <c r="K12" s="24">
        <v>1111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4807.9250000000002</v>
      </c>
      <c r="R12" s="24">
        <v>0</v>
      </c>
      <c r="S12" s="24">
        <v>2264.6750000000002</v>
      </c>
      <c r="T12" s="24">
        <v>0</v>
      </c>
      <c r="U12" s="24">
        <v>1461.25</v>
      </c>
      <c r="V12" s="24">
        <v>1209.1949999999999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29579.424999999999</v>
      </c>
      <c r="AP12" s="24">
        <f>SUMIF($C$11:$AN$11,"I.Mad",C12:AN12)</f>
        <v>3191.5050000000001</v>
      </c>
      <c r="AQ12" s="24">
        <f>SUM(AO12:AP12)</f>
        <v>32770.93</v>
      </c>
    </row>
    <row r="13" spans="2:50" ht="50.25" customHeight="1" x14ac:dyDescent="0.7">
      <c r="B13" s="25" t="s">
        <v>32</v>
      </c>
      <c r="C13" s="24" t="s">
        <v>33</v>
      </c>
      <c r="D13" s="24" t="s">
        <v>33</v>
      </c>
      <c r="E13" s="24">
        <v>4</v>
      </c>
      <c r="F13" s="24" t="s">
        <v>33</v>
      </c>
      <c r="G13" s="24">
        <v>28</v>
      </c>
      <c r="H13" s="24">
        <v>12</v>
      </c>
      <c r="I13" s="24">
        <v>86</v>
      </c>
      <c r="J13" s="24">
        <v>18</v>
      </c>
      <c r="K13" s="24">
        <v>9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>
        <v>19</v>
      </c>
      <c r="R13" s="24" t="s">
        <v>33</v>
      </c>
      <c r="S13" s="24">
        <v>13</v>
      </c>
      <c r="T13" s="24" t="s">
        <v>33</v>
      </c>
      <c r="U13" s="24">
        <v>5</v>
      </c>
      <c r="V13" s="24">
        <v>16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164</v>
      </c>
      <c r="AP13" s="24">
        <f>SUMIF($C$11:$AN$11,"I.Mad",C13:AN13)</f>
        <v>46</v>
      </c>
      <c r="AQ13" s="24">
        <f>SUM(AO13:AP13)</f>
        <v>210</v>
      </c>
    </row>
    <row r="14" spans="2:50" ht="50.25" customHeight="1" x14ac:dyDescent="0.7">
      <c r="B14" s="25" t="s">
        <v>34</v>
      </c>
      <c r="C14" s="24" t="s">
        <v>33</v>
      </c>
      <c r="D14" s="24" t="s">
        <v>33</v>
      </c>
      <c r="E14" s="24">
        <v>4</v>
      </c>
      <c r="F14" s="24" t="s">
        <v>33</v>
      </c>
      <c r="G14" s="24">
        <v>12</v>
      </c>
      <c r="H14" s="24">
        <v>5</v>
      </c>
      <c r="I14" s="24">
        <v>16</v>
      </c>
      <c r="J14" s="24">
        <v>2</v>
      </c>
      <c r="K14" s="24" t="s">
        <v>64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>
        <v>8</v>
      </c>
      <c r="R14" s="24" t="s">
        <v>33</v>
      </c>
      <c r="S14" s="24">
        <v>6</v>
      </c>
      <c r="T14" s="24" t="s">
        <v>33</v>
      </c>
      <c r="U14" s="24" t="s">
        <v>64</v>
      </c>
      <c r="V14" s="24">
        <v>7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46</v>
      </c>
      <c r="AP14" s="24">
        <f>SUMIF($C$11:$AN$11,"I.Mad",C14:AN14)</f>
        <v>14</v>
      </c>
      <c r="AQ14" s="24">
        <f>SUM(AO14:AP14)</f>
        <v>60</v>
      </c>
    </row>
    <row r="15" spans="2:50" ht="50.25" customHeight="1" x14ac:dyDescent="0.7">
      <c r="B15" s="25" t="s">
        <v>35</v>
      </c>
      <c r="C15" s="24" t="s">
        <v>33</v>
      </c>
      <c r="D15" s="24" t="s">
        <v>33</v>
      </c>
      <c r="E15" s="24">
        <v>0.67060690510464105</v>
      </c>
      <c r="F15" s="24" t="s">
        <v>33</v>
      </c>
      <c r="G15" s="24">
        <v>11.612772216741201</v>
      </c>
      <c r="H15" s="24">
        <v>79.0473838022411</v>
      </c>
      <c r="I15" s="24">
        <v>63.70099289394075</v>
      </c>
      <c r="J15" s="24">
        <v>59.762771710471689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>
        <v>45.381546581771097</v>
      </c>
      <c r="R15" s="24" t="s">
        <v>33</v>
      </c>
      <c r="S15" s="24">
        <v>44.133550462962397</v>
      </c>
      <c r="T15" s="24" t="s">
        <v>33</v>
      </c>
      <c r="U15" s="24" t="s">
        <v>33</v>
      </c>
      <c r="V15" s="24">
        <v>40.854836045511398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50" ht="52.5" customHeight="1" x14ac:dyDescent="0.7">
      <c r="B16" s="25" t="s">
        <v>36</v>
      </c>
      <c r="C16" s="27" t="s">
        <v>33</v>
      </c>
      <c r="D16" s="27" t="s">
        <v>33</v>
      </c>
      <c r="E16" s="27">
        <v>13.5</v>
      </c>
      <c r="F16" s="27" t="s">
        <v>33</v>
      </c>
      <c r="G16" s="27">
        <v>13.5</v>
      </c>
      <c r="H16" s="27">
        <v>10.5</v>
      </c>
      <c r="I16" s="27">
        <v>11</v>
      </c>
      <c r="J16" s="27">
        <v>11.5</v>
      </c>
      <c r="K16" s="27" t="s">
        <v>33</v>
      </c>
      <c r="L16" s="27" t="s">
        <v>33</v>
      </c>
      <c r="M16" s="27" t="s">
        <v>33</v>
      </c>
      <c r="N16" s="27" t="s">
        <v>33</v>
      </c>
      <c r="O16" s="27" t="s">
        <v>33</v>
      </c>
      <c r="P16" s="27" t="s">
        <v>33</v>
      </c>
      <c r="Q16" s="27">
        <v>11.5</v>
      </c>
      <c r="R16" s="27" t="s">
        <v>33</v>
      </c>
      <c r="S16" s="27">
        <v>12.5</v>
      </c>
      <c r="T16" s="27" t="s">
        <v>33</v>
      </c>
      <c r="U16" s="27" t="s">
        <v>33</v>
      </c>
      <c r="V16" s="27">
        <v>12.5</v>
      </c>
      <c r="W16" s="27" t="s">
        <v>33</v>
      </c>
      <c r="X16" s="27" t="s">
        <v>33</v>
      </c>
      <c r="Y16" s="27" t="s">
        <v>33</v>
      </c>
      <c r="Z16" s="27" t="s">
        <v>33</v>
      </c>
      <c r="AA16" s="27" t="s">
        <v>33</v>
      </c>
      <c r="AB16" s="27" t="s">
        <v>33</v>
      </c>
      <c r="AC16" s="27" t="s">
        <v>33</v>
      </c>
      <c r="AD16" s="27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4" t="s">
        <v>33</v>
      </c>
      <c r="AM16" s="24" t="s">
        <v>33</v>
      </c>
      <c r="AN16" s="24" t="s">
        <v>33</v>
      </c>
      <c r="AO16" s="26"/>
      <c r="AP16" s="26"/>
      <c r="AQ16" s="26"/>
    </row>
    <row r="17" spans="1:43" ht="50.25" customHeight="1" x14ac:dyDescent="0.5">
      <c r="B17" s="28" t="s">
        <v>37</v>
      </c>
      <c r="C17" s="11"/>
      <c r="D17" s="11"/>
      <c r="E17" s="29"/>
      <c r="F17" s="11"/>
      <c r="G17" s="29"/>
      <c r="H17" s="29"/>
      <c r="I17" s="29"/>
      <c r="J17" s="29"/>
      <c r="K17" s="11"/>
      <c r="L17" s="11"/>
      <c r="M17" s="11"/>
      <c r="N17" s="11"/>
      <c r="O17" s="11"/>
      <c r="P17" s="11"/>
      <c r="Q17" s="11"/>
      <c r="R17" s="11"/>
      <c r="S17" s="29"/>
      <c r="T17" s="11"/>
      <c r="U17" s="29"/>
      <c r="V17" s="29"/>
      <c r="W17" s="29"/>
      <c r="X17" s="11"/>
      <c r="Y17" s="29"/>
      <c r="Z17" s="29"/>
      <c r="AA17" s="29"/>
      <c r="AB17" s="30"/>
      <c r="AC17" s="29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29"/>
      <c r="AP17" s="29"/>
      <c r="AQ17" s="31"/>
    </row>
    <row r="18" spans="1:43" ht="50.25" customHeight="1" x14ac:dyDescent="0.7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24">
        <f>SUMIF($C$11:$AN$11,"Ind*",C18:AN18)</f>
        <v>0</v>
      </c>
      <c r="AP18" s="24">
        <f>SUMIF($C$11:$AN$11,"I.Mad",C18:AN18)</f>
        <v>0</v>
      </c>
      <c r="AQ18" s="32">
        <f>SUM(AO18:AP18)</f>
        <v>0</v>
      </c>
    </row>
    <row r="19" spans="1:43" ht="50.25" customHeight="1" x14ac:dyDescent="0.7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2">
        <f>SUM(AO19:AP19)</f>
        <v>0</v>
      </c>
    </row>
    <row r="20" spans="1:43" ht="50.25" customHeight="1" x14ac:dyDescent="0.7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2">
        <f>SUM(AO20:AP20)</f>
        <v>0</v>
      </c>
    </row>
    <row r="21" spans="1:43" ht="50.25" customHeight="1" x14ac:dyDescent="0.7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7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7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AA23" s="11"/>
      <c r="AB23" s="11"/>
      <c r="AC23" s="11"/>
      <c r="AD23" s="24"/>
      <c r="AE23" s="8"/>
      <c r="AF23" s="11"/>
      <c r="AG23" s="11"/>
      <c r="AH23" s="8"/>
      <c r="AI23" s="11"/>
      <c r="AJ23" s="11"/>
      <c r="AK23" s="8"/>
      <c r="AL23" s="11"/>
      <c r="AM23" s="33"/>
      <c r="AN23" s="29"/>
      <c r="AO23" s="29"/>
      <c r="AP23" s="29"/>
      <c r="AQ23" s="31"/>
    </row>
    <row r="24" spans="1:43" ht="50.25" customHeight="1" x14ac:dyDescent="0.7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35"/>
      <c r="AE24" s="24"/>
      <c r="AF24" s="27"/>
      <c r="AG24" s="24"/>
      <c r="AH24" s="24"/>
      <c r="AI24" s="27"/>
      <c r="AJ24" s="24"/>
      <c r="AK24" s="24"/>
      <c r="AL24" s="24"/>
      <c r="AM24" s="24"/>
      <c r="AN24" s="35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2">
        <f t="shared" ref="AQ24:AQ41" si="2">SUM(AO24:AP24)</f>
        <v>0</v>
      </c>
    </row>
    <row r="25" spans="1:43" ht="46.8" customHeight="1" x14ac:dyDescent="0.7">
      <c r="B25" s="34" t="s">
        <v>42</v>
      </c>
      <c r="C25" s="32"/>
      <c r="D25" s="35"/>
      <c r="E25" s="32"/>
      <c r="F25" s="36"/>
      <c r="G25" s="32"/>
      <c r="H25" s="32"/>
      <c r="I25" s="32"/>
      <c r="J25" s="35"/>
      <c r="K25" s="32"/>
      <c r="L25" s="32"/>
      <c r="M25" s="32"/>
      <c r="N25" s="32"/>
      <c r="O25" s="32"/>
      <c r="P25" s="32"/>
      <c r="Q25" s="32">
        <v>34.534219999999998</v>
      </c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24">
        <f t="shared" si="0"/>
        <v>34.534219999999998</v>
      </c>
      <c r="AP25" s="24">
        <f t="shared" si="1"/>
        <v>0</v>
      </c>
      <c r="AQ25" s="32">
        <f t="shared" si="2"/>
        <v>34.534219999999998</v>
      </c>
    </row>
    <row r="26" spans="1:43" ht="44.4" customHeight="1" x14ac:dyDescent="0.7">
      <c r="B26" s="34" t="s">
        <v>43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24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24">
        <f t="shared" si="0"/>
        <v>0</v>
      </c>
      <c r="AP26" s="24">
        <f t="shared" si="1"/>
        <v>0</v>
      </c>
      <c r="AQ26" s="32">
        <f t="shared" si="2"/>
        <v>0</v>
      </c>
    </row>
    <row r="27" spans="1:43" ht="49.8" hidden="1" customHeight="1" x14ac:dyDescent="0.7">
      <c r="B27" s="34" t="s">
        <v>44</v>
      </c>
      <c r="C27" s="24"/>
      <c r="D27" s="24"/>
      <c r="E27" s="24"/>
      <c r="F27" s="24"/>
      <c r="G27" s="24"/>
      <c r="H27" s="24"/>
      <c r="I27" s="24"/>
      <c r="J27" s="27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24">
        <f t="shared" si="0"/>
        <v>0</v>
      </c>
      <c r="AP27" s="24">
        <f t="shared" si="1"/>
        <v>0</v>
      </c>
      <c r="AQ27" s="32">
        <f t="shared" si="2"/>
        <v>0</v>
      </c>
    </row>
    <row r="28" spans="1:43" ht="50.25" customHeight="1" x14ac:dyDescent="0.7">
      <c r="B28" s="34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24">
        <f t="shared" si="0"/>
        <v>0</v>
      </c>
      <c r="AP28" s="24">
        <f t="shared" si="1"/>
        <v>0</v>
      </c>
      <c r="AQ28" s="32">
        <f t="shared" si="2"/>
        <v>0</v>
      </c>
    </row>
    <row r="29" spans="1:43" ht="50.25" customHeight="1" x14ac:dyDescent="0.7">
      <c r="B29" s="25" t="s">
        <v>44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2"/>
      <c r="AC29" s="32"/>
      <c r="AD29" s="32"/>
      <c r="AE29" s="32"/>
      <c r="AF29" s="35"/>
      <c r="AG29" s="32"/>
      <c r="AH29" s="32"/>
      <c r="AI29" s="35"/>
      <c r="AJ29" s="32"/>
      <c r="AK29" s="35"/>
      <c r="AL29" s="32"/>
      <c r="AM29" s="35"/>
      <c r="AN29" s="32"/>
      <c r="AO29" s="24">
        <f t="shared" si="0"/>
        <v>0</v>
      </c>
      <c r="AP29" s="24">
        <f t="shared" si="1"/>
        <v>0</v>
      </c>
      <c r="AQ29" s="32">
        <f t="shared" si="2"/>
        <v>0</v>
      </c>
    </row>
    <row r="30" spans="1:43" ht="49.2" customHeight="1" x14ac:dyDescent="0.7">
      <c r="B30" s="34" t="s">
        <v>46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32"/>
      <c r="AC30" s="32"/>
      <c r="AD30" s="32"/>
      <c r="AE30" s="32"/>
      <c r="AF30" s="35"/>
      <c r="AG30" s="32"/>
      <c r="AH30" s="32"/>
      <c r="AI30" s="32"/>
      <c r="AJ30" s="32"/>
      <c r="AK30" s="32"/>
      <c r="AL30" s="32"/>
      <c r="AM30" s="35"/>
      <c r="AN30" s="35"/>
      <c r="AO30" s="24">
        <f t="shared" si="0"/>
        <v>0</v>
      </c>
      <c r="AP30" s="24">
        <f t="shared" si="1"/>
        <v>0</v>
      </c>
      <c r="AQ30" s="32">
        <f t="shared" si="2"/>
        <v>0</v>
      </c>
    </row>
    <row r="31" spans="1:43" ht="50.25" customHeight="1" x14ac:dyDescent="0.7">
      <c r="A31" s="1">
        <v>0.2</v>
      </c>
      <c r="B31" s="25" t="s">
        <v>60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5"/>
      <c r="AC31" s="35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24">
        <f t="shared" si="0"/>
        <v>0</v>
      </c>
      <c r="AP31" s="24">
        <f t="shared" si="1"/>
        <v>0</v>
      </c>
      <c r="AQ31" s="32">
        <f t="shared" si="2"/>
        <v>0</v>
      </c>
    </row>
    <row r="32" spans="1:43" ht="50.25" customHeight="1" x14ac:dyDescent="0.7">
      <c r="B32" s="25" t="s">
        <v>47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5"/>
      <c r="AC32" s="35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24">
        <f t="shared" si="0"/>
        <v>0</v>
      </c>
      <c r="AP32" s="24">
        <f t="shared" si="1"/>
        <v>0</v>
      </c>
      <c r="AQ32" s="32">
        <f t="shared" si="2"/>
        <v>0</v>
      </c>
    </row>
    <row r="33" spans="2:43" ht="50.25" customHeight="1" x14ac:dyDescent="0.7">
      <c r="B33" s="25" t="s">
        <v>48</v>
      </c>
      <c r="C33" s="36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24">
        <f t="shared" si="0"/>
        <v>0</v>
      </c>
      <c r="AP33" s="24">
        <f t="shared" si="1"/>
        <v>0</v>
      </c>
      <c r="AQ33" s="32">
        <f t="shared" si="2"/>
        <v>0</v>
      </c>
    </row>
    <row r="34" spans="2:43" ht="50.25" customHeight="1" x14ac:dyDescent="0.7">
      <c r="B34" s="25" t="s">
        <v>49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24">
        <f t="shared" si="0"/>
        <v>0</v>
      </c>
      <c r="AP34" s="24">
        <f t="shared" si="1"/>
        <v>0</v>
      </c>
      <c r="AQ34" s="32">
        <f t="shared" si="2"/>
        <v>0</v>
      </c>
    </row>
    <row r="35" spans="2:43" ht="53.25" customHeight="1" x14ac:dyDescent="0.7">
      <c r="B35" s="25" t="s">
        <v>50</v>
      </c>
      <c r="C35" s="32"/>
      <c r="D35" s="35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24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24">
        <f t="shared" si="0"/>
        <v>0</v>
      </c>
      <c r="AP35" s="24">
        <f t="shared" si="1"/>
        <v>0</v>
      </c>
      <c r="AQ35" s="32">
        <f t="shared" si="2"/>
        <v>0</v>
      </c>
    </row>
    <row r="36" spans="2:43" ht="44.4" x14ac:dyDescent="0.7">
      <c r="B36" s="25" t="s">
        <v>65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24">
        <f t="shared" si="0"/>
        <v>0</v>
      </c>
      <c r="AP36" s="24">
        <f t="shared" si="1"/>
        <v>0</v>
      </c>
      <c r="AQ36" s="32">
        <f t="shared" si="2"/>
        <v>0</v>
      </c>
    </row>
    <row r="37" spans="2:43" ht="44.4" x14ac:dyDescent="0.7">
      <c r="B37" s="25" t="s">
        <v>51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24">
        <f t="shared" si="0"/>
        <v>0</v>
      </c>
      <c r="AP37" s="24">
        <f t="shared" si="1"/>
        <v>0</v>
      </c>
      <c r="AQ37" s="32">
        <f t="shared" si="2"/>
        <v>0</v>
      </c>
    </row>
    <row r="38" spans="2:43" ht="44.4" x14ac:dyDescent="0.7">
      <c r="B38" s="25" t="s">
        <v>52</v>
      </c>
      <c r="C38" s="32"/>
      <c r="D38" s="35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5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24">
        <f t="shared" si="0"/>
        <v>0</v>
      </c>
      <c r="AP38" s="24">
        <f t="shared" si="1"/>
        <v>0</v>
      </c>
      <c r="AQ38" s="32">
        <f t="shared" si="2"/>
        <v>0</v>
      </c>
    </row>
    <row r="39" spans="2:43" ht="50.25" customHeight="1" x14ac:dyDescent="0.7">
      <c r="B39" s="25" t="s">
        <v>53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27"/>
      <c r="AB39" s="35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24">
        <f t="shared" si="0"/>
        <v>0</v>
      </c>
      <c r="AP39" s="24">
        <f t="shared" si="1"/>
        <v>0</v>
      </c>
      <c r="AQ39" s="32">
        <f t="shared" si="2"/>
        <v>0</v>
      </c>
    </row>
    <row r="40" spans="2:43" ht="50.25" customHeight="1" x14ac:dyDescent="0.7">
      <c r="B40" s="25" t="s">
        <v>54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5"/>
      <c r="Z40" s="35"/>
      <c r="AA40" s="35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24">
        <f t="shared" si="0"/>
        <v>0</v>
      </c>
      <c r="AP40" s="24">
        <f t="shared" si="1"/>
        <v>0</v>
      </c>
      <c r="AQ40" s="32">
        <f t="shared" si="2"/>
        <v>0</v>
      </c>
    </row>
    <row r="41" spans="2:43" ht="50.25" customHeight="1" x14ac:dyDescent="0.7">
      <c r="B41" s="34" t="s">
        <v>55</v>
      </c>
      <c r="C41" s="32">
        <f t="shared" ref="C41:AM41" si="3">+SUM(C24:C40,C18,C12)</f>
        <v>0</v>
      </c>
      <c r="D41" s="32">
        <f t="shared" si="3"/>
        <v>0</v>
      </c>
      <c r="E41" s="32">
        <f t="shared" si="3"/>
        <v>943.87</v>
      </c>
      <c r="F41" s="32">
        <f t="shared" si="3"/>
        <v>0</v>
      </c>
      <c r="G41" s="32">
        <f t="shared" si="3"/>
        <v>7005.4250000000002</v>
      </c>
      <c r="H41" s="32">
        <f>+SUM(H24:H40,H18,H12)</f>
        <v>767.93</v>
      </c>
      <c r="I41" s="32">
        <f>+SUM(I24:I40,I18,I12)</f>
        <v>11985.28</v>
      </c>
      <c r="J41" s="32">
        <f t="shared" si="3"/>
        <v>1214.3800000000001</v>
      </c>
      <c r="K41" s="32">
        <f t="shared" si="3"/>
        <v>1111</v>
      </c>
      <c r="L41" s="32">
        <f t="shared" si="3"/>
        <v>0</v>
      </c>
      <c r="M41" s="32">
        <f t="shared" si="3"/>
        <v>0</v>
      </c>
      <c r="N41" s="32">
        <f t="shared" si="3"/>
        <v>0</v>
      </c>
      <c r="O41" s="32">
        <f t="shared" si="3"/>
        <v>0</v>
      </c>
      <c r="P41" s="32">
        <f t="shared" si="3"/>
        <v>0</v>
      </c>
      <c r="Q41" s="32">
        <f t="shared" si="3"/>
        <v>4842.4592199999997</v>
      </c>
      <c r="R41" s="32">
        <f t="shared" si="3"/>
        <v>0</v>
      </c>
      <c r="S41" s="32">
        <f t="shared" si="3"/>
        <v>2264.6750000000002</v>
      </c>
      <c r="T41" s="32">
        <f t="shared" si="3"/>
        <v>0</v>
      </c>
      <c r="U41" s="32">
        <f t="shared" si="3"/>
        <v>1461.25</v>
      </c>
      <c r="V41" s="32">
        <f t="shared" si="3"/>
        <v>1209.1949999999999</v>
      </c>
      <c r="W41" s="32">
        <f t="shared" si="3"/>
        <v>0</v>
      </c>
      <c r="X41" s="32">
        <f t="shared" si="3"/>
        <v>0</v>
      </c>
      <c r="Y41" s="32">
        <f t="shared" si="3"/>
        <v>0</v>
      </c>
      <c r="Z41" s="32">
        <f t="shared" si="3"/>
        <v>0</v>
      </c>
      <c r="AA41" s="32">
        <f>+SUM(AA24:AA40,AA18,C12)</f>
        <v>0</v>
      </c>
      <c r="AB41" s="32">
        <f t="shared" si="3"/>
        <v>0</v>
      </c>
      <c r="AC41" s="32">
        <f t="shared" si="3"/>
        <v>0</v>
      </c>
      <c r="AD41" s="32">
        <f>+SUM(AD25:AD40,AD18,AD12)</f>
        <v>0</v>
      </c>
      <c r="AE41" s="32">
        <f t="shared" si="3"/>
        <v>0</v>
      </c>
      <c r="AF41" s="32">
        <f t="shared" si="3"/>
        <v>0</v>
      </c>
      <c r="AG41" s="32">
        <f t="shared" si="3"/>
        <v>0</v>
      </c>
      <c r="AH41" s="32">
        <f t="shared" si="3"/>
        <v>0</v>
      </c>
      <c r="AI41" s="32">
        <f t="shared" si="3"/>
        <v>0</v>
      </c>
      <c r="AJ41" s="32">
        <f t="shared" si="3"/>
        <v>0</v>
      </c>
      <c r="AK41" s="32">
        <f t="shared" si="3"/>
        <v>0</v>
      </c>
      <c r="AL41" s="32">
        <f t="shared" si="3"/>
        <v>0</v>
      </c>
      <c r="AM41" s="32">
        <f t="shared" si="3"/>
        <v>0</v>
      </c>
      <c r="AN41" s="32">
        <f>+SUM(AN24:AN40,AN18,AN12)</f>
        <v>0</v>
      </c>
      <c r="AO41" s="32">
        <f>SUM(AO12,AO18,AO24:AO37)</f>
        <v>29613.959220000001</v>
      </c>
      <c r="AP41" s="32">
        <f>SUM(AP12,AP18,AP24:AP37)</f>
        <v>3191.5050000000001</v>
      </c>
      <c r="AQ41" s="32">
        <f t="shared" si="2"/>
        <v>32805.464220000002</v>
      </c>
    </row>
    <row r="42" spans="2:43" ht="50.25" customHeight="1" x14ac:dyDescent="0.7">
      <c r="B42" s="23" t="s">
        <v>56</v>
      </c>
      <c r="C42" s="37"/>
      <c r="D42" s="37"/>
      <c r="E42" s="37"/>
      <c r="F42" s="27"/>
      <c r="G42" s="27"/>
      <c r="H42" s="27"/>
      <c r="I42" s="27"/>
      <c r="J42" s="38"/>
      <c r="K42" s="38"/>
      <c r="L42" s="38"/>
      <c r="M42" s="38"/>
      <c r="N42" s="38"/>
      <c r="O42" s="38"/>
      <c r="P42" s="39"/>
      <c r="Q42" s="38"/>
      <c r="R42" s="38"/>
      <c r="S42" s="38"/>
      <c r="T42" s="38"/>
      <c r="U42" s="40"/>
      <c r="V42" s="40"/>
      <c r="W42" s="40"/>
      <c r="X42" s="40"/>
      <c r="Y42" s="40"/>
      <c r="Z42" s="40"/>
      <c r="AA42" s="40"/>
      <c r="AB42" s="40"/>
      <c r="AC42" s="24"/>
      <c r="AD42" s="40"/>
      <c r="AE42" s="27"/>
      <c r="AF42" s="40"/>
      <c r="AG42" s="27"/>
      <c r="AH42" s="40"/>
      <c r="AI42" s="40"/>
      <c r="AJ42" s="40"/>
      <c r="AK42" s="27"/>
      <c r="AL42" s="40"/>
      <c r="AM42" s="27"/>
      <c r="AN42" s="40"/>
      <c r="AO42" s="41"/>
      <c r="AP42" s="41"/>
      <c r="AQ42" s="42"/>
    </row>
    <row r="43" spans="2:43" ht="24.6" x14ac:dyDescent="0.4">
      <c r="B43" s="11" t="s">
        <v>63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4" x14ac:dyDescent="0.6">
      <c r="B44" s="11" t="s">
        <v>57</v>
      </c>
      <c r="C44" s="4" t="s">
        <v>58</v>
      </c>
      <c r="D44" s="4"/>
      <c r="E44" s="4"/>
      <c r="F44" s="43"/>
      <c r="G44" s="7"/>
      <c r="H44" s="7"/>
      <c r="I44" s="7"/>
      <c r="J44" s="44"/>
      <c r="K44" s="7"/>
      <c r="L44" s="7"/>
      <c r="M44" s="45"/>
      <c r="N44" s="4"/>
      <c r="O44" s="4"/>
      <c r="P44" s="7"/>
      <c r="R44" s="7"/>
      <c r="S44" s="46"/>
      <c r="T44" s="7"/>
      <c r="U44" s="46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7">
      <c r="B45" s="9" t="s">
        <v>59</v>
      </c>
      <c r="C45" s="4"/>
      <c r="D45" s="4"/>
      <c r="E45" s="4"/>
      <c r="F45" s="47"/>
      <c r="G45" s="47"/>
      <c r="H45" s="7"/>
      <c r="I45" s="4"/>
      <c r="J45" s="4"/>
      <c r="K45" s="4"/>
      <c r="L45" s="4"/>
      <c r="M45" s="48"/>
      <c r="N45" s="48"/>
      <c r="O45" s="4"/>
      <c r="P45" s="7"/>
      <c r="R45" s="7"/>
      <c r="S45" s="46"/>
      <c r="T45" s="7"/>
      <c r="U45" s="46"/>
      <c r="V45" s="7"/>
      <c r="W45" s="7"/>
      <c r="X45" s="7"/>
      <c r="Y45" s="49"/>
      <c r="Z45" s="49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4" x14ac:dyDescent="0.7">
      <c r="B46" s="50" t="s">
        <v>61</v>
      </c>
      <c r="C46" s="3"/>
      <c r="G46" s="47"/>
      <c r="J46" s="43"/>
      <c r="M46" s="48"/>
      <c r="N46" s="51"/>
      <c r="Y46" s="49"/>
      <c r="Z46" s="49"/>
      <c r="AG46" s="52"/>
      <c r="AM46" s="53" t="s">
        <v>68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scale="1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2023-12-10T13:52:38Z</cp:lastPrinted>
  <dcterms:created xsi:type="dcterms:W3CDTF">2008-10-21T17:58:04Z</dcterms:created>
  <dcterms:modified xsi:type="dcterms:W3CDTF">2024-05-24T16:55:30Z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