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P29" i="1"/>
  <c r="AQ29" i="1" s="1"/>
  <c r="AO29" i="1"/>
  <c r="AP28" i="1"/>
  <c r="AO28" i="1"/>
  <c r="AP27" i="1"/>
  <c r="AO27" i="1"/>
  <c r="AQ27" i="1" s="1"/>
  <c r="AP26" i="1"/>
  <c r="AO26" i="1"/>
  <c r="AQ26" i="1" s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6" i="1" l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<sst xmlns="http://schemas.openxmlformats.org/spreadsheetml/2006/main" count="368" uniqueCount="71">
  <si>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</si>
  <si>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</si>
  <si>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</si>
  <si>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</si>
  <si>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</si>
  <si>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</si>
  <si>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</si>
  <si>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</si>
  <si>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</si>
  <si>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</si>
  <si>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</si>
  <si>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</si>
  <si>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</si>
  <si>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</si>
  <si>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</si>
  <si>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</si>
  <si>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</si>
  <si>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</si>
  <si>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</si>
  <si>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</si>
  <si>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</si>
  <si>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</si>
  <si>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</si>
  <si>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</si>
  <si>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</si>
  <si>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</si>
  <si>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</si>
  <si>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</si>
  <si>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</si>
  <si>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</si>
  <si>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</si>
  <si>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</si>
  <si>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</si>
  <si>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</si>
  <si>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</si>
  <si>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</si>
  <si>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</si>
  <si>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</si>
  <si>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</si>
  <si>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</si>
  <si>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</si>
  <si>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</si>
  <si>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</si>
  <si>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</si>
  <si>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</si>
  <si>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</si>
  <si>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</si>
  <si>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</si>
  <si>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</si>
  <si>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</si>
  <si>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</si>
  <si>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</si>
  <si>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</si>
  <si>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</si>
  <si>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</si>
  <si>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</si>
  <si>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</si>
  <si>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</si>
  <si>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</si>
  <si>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</si>
  <si>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</si>
  <si>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</si>
  <si>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</si>
  <si>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</si>
  <si>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</si>
  <si>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</si>
  <si>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</si>
  <si>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23/05/2021</t>
  </si>
  <si>
    <t>Callao, 24 de mayo del 2021</t>
  </si>
  <si>
    <t xml:space="preserve">11.0 y 12.5 </t>
  </si>
  <si>
    <t>12.5 y 10.0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</si>
</sst>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AC24" sqref="AC2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1310</v>
      </c>
      <c r="F12" s="36">
        <v>1810</v>
      </c>
      <c r="G12" s="36">
        <v>7755.9950000000008</v>
      </c>
      <c r="H12" s="36">
        <v>3199.3199999999993</v>
      </c>
      <c r="I12" s="36">
        <v>13067.35</v>
      </c>
      <c r="J12" s="36">
        <v>6046.32</v>
      </c>
      <c r="K12" s="36">
        <v>1022.95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1330</v>
      </c>
      <c r="R12" s="36">
        <v>0</v>
      </c>
      <c r="S12" s="36">
        <v>1760</v>
      </c>
      <c r="T12" s="36">
        <v>0</v>
      </c>
      <c r="U12" s="36">
        <v>1600</v>
      </c>
      <c r="V12" s="36">
        <v>455</v>
      </c>
      <c r="W12" s="36">
        <v>340</v>
      </c>
      <c r="X12" s="36">
        <v>0</v>
      </c>
      <c r="Y12" s="73">
        <v>3808</v>
      </c>
      <c r="Z12" s="73">
        <v>202.16</v>
      </c>
      <c r="AA12" s="36">
        <v>0</v>
      </c>
      <c r="AB12" s="36">
        <v>312.02499999999998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31994.295000000002</v>
      </c>
      <c r="AP12" s="36">
        <f>SUMIF($C$11:$AN$11,"I.Mad",C12:AN12)</f>
        <v>12024.824999999999</v>
      </c>
      <c r="AQ12" s="36">
        <f>SUM(AO12:AP12)</f>
        <v>44019.12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5</v>
      </c>
      <c r="F13" s="36">
        <v>45</v>
      </c>
      <c r="G13" s="36">
        <v>42</v>
      </c>
      <c r="H13" s="36">
        <v>108</v>
      </c>
      <c r="I13" s="36">
        <v>86</v>
      </c>
      <c r="J13" s="36">
        <v>128</v>
      </c>
      <c r="K13" s="36">
        <v>7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>
        <v>5</v>
      </c>
      <c r="R13" s="36" t="s">
        <v>35</v>
      </c>
      <c r="S13" s="36">
        <v>7</v>
      </c>
      <c r="T13" s="36" t="s">
        <v>35</v>
      </c>
      <c r="U13" s="36">
        <v>7</v>
      </c>
      <c r="V13" s="36">
        <v>9</v>
      </c>
      <c r="W13" s="36">
        <v>4</v>
      </c>
      <c r="X13" s="36" t="s">
        <v>35</v>
      </c>
      <c r="Y13" s="73">
        <v>38</v>
      </c>
      <c r="Z13" s="73">
        <v>8</v>
      </c>
      <c r="AA13" s="36" t="s">
        <v>35</v>
      </c>
      <c r="AB13" s="36">
        <v>3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201</v>
      </c>
      <c r="AP13" s="36">
        <f>SUMIF($C$11:$AN$11,"I.Mad",C13:AN13)</f>
        <v>301</v>
      </c>
      <c r="AQ13" s="36">
        <f>SUM(AO13:AP13)</f>
        <v>502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66</v>
      </c>
      <c r="F14" s="36" t="s">
        <v>66</v>
      </c>
      <c r="G14" s="36">
        <v>4</v>
      </c>
      <c r="H14" s="36">
        <v>8</v>
      </c>
      <c r="I14" s="36">
        <v>21</v>
      </c>
      <c r="J14" s="36">
        <v>38</v>
      </c>
      <c r="K14" s="36" t="s">
        <v>66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>
        <v>3</v>
      </c>
      <c r="R14" s="36" t="s">
        <v>35</v>
      </c>
      <c r="S14" s="36">
        <v>4</v>
      </c>
      <c r="T14" s="36" t="s">
        <v>35</v>
      </c>
      <c r="U14" s="36">
        <v>3</v>
      </c>
      <c r="V14" s="36">
        <v>6</v>
      </c>
      <c r="W14" s="36">
        <v>3</v>
      </c>
      <c r="X14" s="36" t="s">
        <v>35</v>
      </c>
      <c r="Y14" s="73">
        <v>6</v>
      </c>
      <c r="Z14" s="73">
        <v>3</v>
      </c>
      <c r="AA14" s="36" t="s">
        <v>35</v>
      </c>
      <c r="AB14" s="36">
        <v>3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44</v>
      </c>
      <c r="AP14" s="36">
        <f>SUMIF($C$11:$AN$11,"I.Mad",C14:AN14)</f>
        <v>58</v>
      </c>
      <c r="AQ14" s="36">
        <f>SUM(AO14:AP14)</f>
        <v>102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 t="s">
        <v>35</v>
      </c>
      <c r="G15" s="36">
        <v>51.203568399013911</v>
      </c>
      <c r="H15" s="36">
        <v>39.483899297134343</v>
      </c>
      <c r="I15" s="36">
        <v>0.83757616364751986</v>
      </c>
      <c r="J15" s="36">
        <v>10.319124828587741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>
        <v>10.02576198051783</v>
      </c>
      <c r="R15" s="36" t="s">
        <v>35</v>
      </c>
      <c r="S15" s="36">
        <v>0</v>
      </c>
      <c r="T15" s="36" t="s">
        <v>35</v>
      </c>
      <c r="U15" s="36">
        <v>27.387496563498853</v>
      </c>
      <c r="V15" s="36">
        <v>27.189228233170365</v>
      </c>
      <c r="W15" s="36">
        <v>54.340162633106871</v>
      </c>
      <c r="X15" s="36" t="s">
        <v>35</v>
      </c>
      <c r="Y15" s="73">
        <v>57.120968355482383</v>
      </c>
      <c r="Z15" s="73">
        <v>63.591557201674185</v>
      </c>
      <c r="AA15" s="36" t="s">
        <v>35</v>
      </c>
      <c r="AB15" s="36">
        <v>23.534456988364582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 t="s">
        <v>35</v>
      </c>
      <c r="G16" s="42">
        <v>10.5</v>
      </c>
      <c r="H16" s="42">
        <v>12</v>
      </c>
      <c r="I16" s="42">
        <v>15</v>
      </c>
      <c r="J16" s="42">
        <v>15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>
        <v>13</v>
      </c>
      <c r="R16" s="42" t="s">
        <v>35</v>
      </c>
      <c r="S16" s="42">
        <v>15</v>
      </c>
      <c r="T16" s="42" t="s">
        <v>35</v>
      </c>
      <c r="U16" s="42">
        <v>12</v>
      </c>
      <c r="V16" s="42">
        <v>12</v>
      </c>
      <c r="W16" s="42">
        <v>12</v>
      </c>
      <c r="X16" s="42" t="s">
        <v>35</v>
      </c>
      <c r="Y16" s="74" t="s">
        <v>70</v>
      </c>
      <c r="Z16" s="74" t="s">
        <v>69</v>
      </c>
      <c r="AA16" s="42" t="s">
        <v>35</v>
      </c>
      <c r="AB16" s="42">
        <v>13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>
        <v>118.31</v>
      </c>
      <c r="J25" s="48">
        <v>29.65</v>
      </c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118.31</v>
      </c>
      <c r="AP25" s="36">
        <f t="shared" si="1"/>
        <v>29.65</v>
      </c>
      <c r="AQ25" s="48">
        <f t="shared" si="2"/>
        <v>147.96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48"/>
      <c r="D29" s="48"/>
      <c r="E29" s="48"/>
      <c r="F29" s="48"/>
      <c r="G29" s="48"/>
      <c r="H29" s="52"/>
      <c r="I29" s="48"/>
      <c r="J29" s="48"/>
      <c r="K29" s="52"/>
      <c r="L29" s="48"/>
      <c r="M29" s="48"/>
      <c r="N29" s="52"/>
      <c r="O29" s="48"/>
      <c r="P29" s="48"/>
      <c r="Q29" s="52"/>
      <c r="R29" s="48"/>
      <c r="S29" s="48"/>
      <c r="T29" s="52"/>
      <c r="U29" s="48"/>
      <c r="V29" s="48"/>
      <c r="W29" s="52"/>
      <c r="X29" s="48"/>
      <c r="Y29" s="48"/>
      <c r="Z29" s="52"/>
      <c r="AA29" s="48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53">
        <v>0.43977138246369024</v>
      </c>
      <c r="Z30" s="48"/>
      <c r="AA30" s="52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0.43977138246369024</v>
      </c>
      <c r="AP30" s="36">
        <f t="shared" si="1"/>
        <v>0</v>
      </c>
      <c r="AQ30" s="48">
        <f t="shared" si="2"/>
        <v>0.43977138246369024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1310</v>
      </c>
      <c r="F41" s="48">
        <f t="shared" si="3"/>
        <v>1810</v>
      </c>
      <c r="G41" s="48">
        <f t="shared" si="3"/>
        <v>7755.9950000000008</v>
      </c>
      <c r="H41" s="48">
        <f t="shared" si="3"/>
        <v>3199.3199999999993</v>
      </c>
      <c r="I41" s="48">
        <f>+SUM(I24:I40,I18,I12)</f>
        <v>13185.66</v>
      </c>
      <c r="J41" s="48">
        <f t="shared" si="3"/>
        <v>6075.9699999999993</v>
      </c>
      <c r="K41" s="48">
        <f t="shared" si="3"/>
        <v>1022.95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1330</v>
      </c>
      <c r="R41" s="48">
        <f t="shared" si="3"/>
        <v>0</v>
      </c>
      <c r="S41" s="48">
        <f t="shared" si="3"/>
        <v>1760</v>
      </c>
      <c r="T41" s="48">
        <f t="shared" si="3"/>
        <v>0</v>
      </c>
      <c r="U41" s="48">
        <f t="shared" si="3"/>
        <v>1600</v>
      </c>
      <c r="V41" s="48">
        <f t="shared" si="3"/>
        <v>455</v>
      </c>
      <c r="W41" s="48">
        <f t="shared" si="3"/>
        <v>340</v>
      </c>
      <c r="X41" s="48">
        <f t="shared" si="3"/>
        <v>0</v>
      </c>
      <c r="Y41" s="48">
        <f t="shared" si="3"/>
        <v>3808.4397713824637</v>
      </c>
      <c r="Z41" s="48">
        <f t="shared" si="3"/>
        <v>202.16</v>
      </c>
      <c r="AA41" s="48">
        <f t="shared" si="3"/>
        <v>0</v>
      </c>
      <c r="AB41" s="48">
        <f t="shared" si="3"/>
        <v>312.02499999999998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32113.044771382465</v>
      </c>
      <c r="AP41" s="48">
        <f>SUM(AP12,AP18,AP24:AP37)</f>
        <v>12054.474999999999</v>
      </c>
      <c r="AQ41" s="48">
        <f t="shared" si="2"/>
        <v>44167.51977138246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16.600000000000001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/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2021-05-24T20:08:24Z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