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<sst xmlns="http://schemas.openxmlformats.org/spreadsheetml/2006/main" count="388" uniqueCount="66">
  <si>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</si>
  <si>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</si>
  <si>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</si>
  <si>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</si>
  <si>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</si>
  <si>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</si>
  <si>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</si>
  <si>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</si>
  <si>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</si>
  <si>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</si>
  <si>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</si>
  <si>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</si>
  <si>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</si>
  <si>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</si>
  <si>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</si>
  <si>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</si>
  <si>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</si>
  <si>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</si>
  <si>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</si>
  <si>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</si>
  <si>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</si>
  <si>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</si>
  <si>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</si>
  <si>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</si>
  <si>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</si>
  <si>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</si>
  <si>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</si>
  <si>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</si>
  <si>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</si>
  <si>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</si>
  <si>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</si>
  <si>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</si>
  <si>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</si>
  <si>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</si>
  <si>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</si>
  <si>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</si>
  <si>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</si>
  <si>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</si>
  <si>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</si>
  <si>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</si>
  <si>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</si>
  <si>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</si>
  <si>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</si>
  <si>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</si>
  <si>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</si>
  <si>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</si>
  <si>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</si>
  <si>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</si>
  <si>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</si>
  <si>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</si>
  <si>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</si>
  <si>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</si>
  <si>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</si>
  <si>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</si>
  <si>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</si>
  <si>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</si>
  <si>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</si>
  <si>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</si>
  <si>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</si>
  <si>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</si>
  <si>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</si>
  <si>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</si>
  <si>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R.M.N°143-2016-PRODUCE</t>
  </si>
  <si>
    <t xml:space="preserve">        Fecha  : 23/05/2016</t>
  </si>
  <si>
    <t>Callao, 24 de mayo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</si>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</sst>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B28" sqref="AB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1505.9290000000001</v>
      </c>
      <c r="AF12" s="53">
        <v>0</v>
      </c>
      <c r="AG12" s="53">
        <v>2222.317</v>
      </c>
      <c r="AH12" s="53">
        <v>0</v>
      </c>
      <c r="AI12" s="53">
        <v>0</v>
      </c>
      <c r="AJ12" s="53">
        <v>0</v>
      </c>
      <c r="AK12" s="53">
        <v>3806.8470000000002</v>
      </c>
      <c r="AL12" s="53">
        <v>210.01499999999999</v>
      </c>
      <c r="AM12" s="53">
        <v>2638</v>
      </c>
      <c r="AN12" s="53">
        <v>176</v>
      </c>
      <c r="AO12" s="54">
        <f>SUMIF($C$11:$AN$11,"Ind*",C12:AN12)</f>
        <v>10173.093000000001</v>
      </c>
      <c r="AP12" s="54">
        <f>SUMIF($C$11:$AN$11,"I.Mad",C12:AN12)</f>
        <v>386.01499999999999</v>
      </c>
      <c r="AQ12" s="54">
        <f>SUM(AO12:AP12)</f>
        <v>10559.108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5</v>
      </c>
      <c r="AF13" s="55" t="s">
        <v>20</v>
      </c>
      <c r="AG13" s="55">
        <v>8</v>
      </c>
      <c r="AH13" s="55" t="s">
        <v>20</v>
      </c>
      <c r="AI13" s="55" t="s">
        <v>20</v>
      </c>
      <c r="AJ13" s="55" t="s">
        <v>20</v>
      </c>
      <c r="AK13" s="55">
        <v>18</v>
      </c>
      <c r="AL13" s="55">
        <v>2</v>
      </c>
      <c r="AM13" s="55">
        <v>16</v>
      </c>
      <c r="AN13" s="55">
        <v>2</v>
      </c>
      <c r="AO13" s="54">
        <f>SUMIF($C$11:$AN$11,"Ind*",C13:AN13)</f>
        <v>47</v>
      </c>
      <c r="AP13" s="54">
        <f>SUMIF($C$11:$AN$11,"I.Mad",C13:AN13)</f>
        <v>4</v>
      </c>
      <c r="AQ13" s="54">
        <f>SUM(AO13:AP13)</f>
        <v>51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3</v>
      </c>
      <c r="AF14" s="55" t="s">
        <v>20</v>
      </c>
      <c r="AG14" s="55">
        <v>4</v>
      </c>
      <c r="AH14" s="55" t="s">
        <v>20</v>
      </c>
      <c r="AI14" s="55" t="s">
        <v>20</v>
      </c>
      <c r="AJ14" s="55" t="s">
        <v>20</v>
      </c>
      <c r="AK14" s="55">
        <v>6</v>
      </c>
      <c r="AL14" s="55" t="s">
        <v>65</v>
      </c>
      <c r="AM14" s="55">
        <v>5</v>
      </c>
      <c r="AN14" s="55">
        <v>1</v>
      </c>
      <c r="AO14" s="54">
        <f>SUMIF($C$11:$AN$11,"Ind*",C14:AN14)</f>
        <v>18</v>
      </c>
      <c r="AP14" s="54">
        <f>SUMIF($C$11:$AN$11,"I.Mad",C14:AN14)</f>
        <v>1</v>
      </c>
      <c r="AQ14" s="54">
        <f>SUM(AO14:AP14)</f>
        <v>19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36.609756950505549</v>
      </c>
      <c r="AF15" s="55" t="s">
        <v>20</v>
      </c>
      <c r="AG15" s="55">
        <v>30.074407302892695</v>
      </c>
      <c r="AH15" s="55" t="s">
        <v>20</v>
      </c>
      <c r="AI15" s="55" t="s">
        <v>20</v>
      </c>
      <c r="AJ15" s="55" t="s">
        <v>20</v>
      </c>
      <c r="AK15" s="55">
        <v>30.909521141014551</v>
      </c>
      <c r="AL15" s="55" t="s">
        <v>20</v>
      </c>
      <c r="AM15" s="55">
        <v>19.600000000000001</v>
      </c>
      <c r="AN15" s="55">
        <v>13.4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12</v>
      </c>
      <c r="AF16" s="61" t="s">
        <v>20</v>
      </c>
      <c r="AG16" s="61">
        <v>12.5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>
        <v>12</v>
      </c>
      <c r="AN16" s="61">
        <v>12.5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>
        <v>2.2362308333333334</v>
      </c>
      <c r="AF25" s="58"/>
      <c r="AG25" s="58">
        <v>1.2980136319376825</v>
      </c>
      <c r="AH25" s="58"/>
      <c r="AI25" s="58"/>
      <c r="AJ25" s="58"/>
      <c r="AK25" s="58">
        <v>3.0781417281098928</v>
      </c>
      <c r="AL25" s="58"/>
      <c r="AM25" s="58"/>
      <c r="AN25" s="58"/>
      <c r="AO25" s="125">
        <f t="shared" ref="AO25:AO37" si="1">SUMIF($C$11:$AN$11,"Ind*",C25:AN25)</f>
        <v>6.6123861933809085</v>
      </c>
      <c r="AP25" s="54">
        <f t="shared" ref="AP25:AP37" si="2">SUMIF($C$11:$AN$11,"I.Mad",C25:AN25)</f>
        <v>0</v>
      </c>
      <c r="AQ25" s="58">
        <f>SUM(AO25:AP25)</f>
        <v>6.6123861933809085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1508.1652308333335</v>
      </c>
      <c r="AF38" s="58">
        <f t="shared" si="4"/>
        <v>0</v>
      </c>
      <c r="AG38" s="58">
        <f t="shared" si="4"/>
        <v>2223.6150136319375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3809.9251417281102</v>
      </c>
      <c r="AL38" s="58">
        <f t="shared" si="4"/>
        <v>210.01499999999999</v>
      </c>
      <c r="AM38" s="58">
        <f>+SUM(AM12,AM18,AM24:AM37)</f>
        <v>2638</v>
      </c>
      <c r="AN38" s="58">
        <f t="shared" si="4"/>
        <v>176</v>
      </c>
      <c r="AO38" s="58">
        <f>SUM(AO12,AO18,AO24:AO37)</f>
        <v>10179.705386193382</v>
      </c>
      <c r="AP38" s="58">
        <f>SUM(AP12,AP18,AP24:AP37)</f>
        <v>386.01499999999999</v>
      </c>
      <c r="AQ38" s="58">
        <f>SUM(AO38:AP38)</f>
        <v>10565.720386193381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19.2</v>
      </c>
      <c r="H39" s="60"/>
      <c r="I39" s="93">
        <v>19.53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16.2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2016-05-24T17:12:49Z</dcterms:modified>
</cp:coreProperties>
</file>