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<sst xmlns="http://schemas.openxmlformats.org/spreadsheetml/2006/main" count="359" uniqueCount="69">
  <si>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</si>
  <si>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</si>
  <si>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</si>
  <si>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</si>
  <si>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</si>
  <si>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</si>
  <si>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</si>
  <si>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</si>
  <si>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</si>
  <si>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</si>
  <si>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</si>
  <si>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</si>
  <si>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</si>
  <si>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</si>
  <si>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</si>
  <si>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</si>
  <si>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</si>
  <si>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</si>
  <si>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</si>
  <si>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</si>
  <si>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</si>
  <si>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</si>
  <si>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</si>
  <si>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</si>
  <si>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</si>
  <si>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</si>
  <si>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</si>
  <si>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</si>
  <si>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</si>
  <si>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</si>
  <si>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</si>
  <si>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</si>
  <si>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</si>
  <si>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</si>
  <si>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</si>
  <si>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</si>
  <si>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</si>
  <si>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</si>
  <si>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</si>
  <si>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</si>
  <si>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</si>
  <si>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</si>
  <si>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</si>
  <si>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</si>
  <si>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</si>
  <si>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</si>
  <si>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</si>
  <si>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</si>
  <si>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</si>
  <si>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</si>
  <si>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</si>
  <si>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</si>
  <si>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</si>
  <si>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</si>
  <si>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</si>
  <si>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</si>
  <si>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</si>
  <si>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</si>
  <si>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</si>
  <si>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</si>
  <si>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</si>
  <si>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</si>
  <si>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</si>
  <si>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</si>
  <si>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</si>
  <si>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>SM</t>
  </si>
  <si>
    <t xml:space="preserve">CIFRAS PRELIMINARES \ PARA USO CIENTÍFICO  </t>
  </si>
  <si>
    <t>Callao,23 de abril del 2024</t>
  </si>
  <si>
    <t xml:space="preserve">        Fecha  : 23/04/2024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</si>
</sst>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P1" zoomScale="26" zoomScaleNormal="26" workbookViewId="0">
      <selection activeCell="AM14" sqref="AM14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50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68</v>
      </c>
      <c r="AP8" s="60"/>
      <c r="AQ8" s="60"/>
    </row>
    <row r="9" spans="2:50" ht="28.2" x14ac:dyDescent="0.5">
      <c r="B9" s="4" t="s">
        <v>6</v>
      </c>
      <c r="C9" s="10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350</v>
      </c>
      <c r="F12" s="24">
        <v>2874</v>
      </c>
      <c r="G12" s="24">
        <v>7178.08</v>
      </c>
      <c r="H12" s="24">
        <v>6150.58</v>
      </c>
      <c r="I12" s="24">
        <v>10210.375</v>
      </c>
      <c r="J12" s="24">
        <v>7061.3549999999996</v>
      </c>
      <c r="K12" s="24">
        <v>1155.8499999999999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87.795000000000002</v>
      </c>
      <c r="T12" s="24">
        <v>0</v>
      </c>
      <c r="U12" s="24">
        <v>525.46500000000003</v>
      </c>
      <c r="V12" s="24">
        <v>751.88499999999999</v>
      </c>
      <c r="W12" s="24">
        <v>2970.03</v>
      </c>
      <c r="X12" s="24">
        <v>165.2</v>
      </c>
      <c r="Y12" s="24">
        <v>4430.5249999999996</v>
      </c>
      <c r="Z12" s="24">
        <v>1370.23</v>
      </c>
      <c r="AA12" s="24">
        <v>262.61</v>
      </c>
      <c r="AB12" s="24">
        <v>13.89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27170.729999999996</v>
      </c>
      <c r="AP12" s="24">
        <f>SUMIF($C$11:$AN$11,"I.Mad",C12:AN12)</f>
        <v>18387.14</v>
      </c>
      <c r="AQ12" s="24">
        <f>SUM(AO12:AP12)</f>
        <v>45557.869999999995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1</v>
      </c>
      <c r="F13" s="24">
        <v>53</v>
      </c>
      <c r="G13" s="24">
        <v>35</v>
      </c>
      <c r="H13" s="24">
        <v>83</v>
      </c>
      <c r="I13" s="24">
        <v>66</v>
      </c>
      <c r="J13" s="24">
        <v>114</v>
      </c>
      <c r="K13" s="24">
        <v>7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>
        <v>1</v>
      </c>
      <c r="T13" s="24" t="s">
        <v>33</v>
      </c>
      <c r="U13" s="24">
        <v>6</v>
      </c>
      <c r="V13" s="24">
        <v>8</v>
      </c>
      <c r="W13" s="24">
        <v>26</v>
      </c>
      <c r="X13" s="24">
        <v>2</v>
      </c>
      <c r="Y13" s="24">
        <v>48</v>
      </c>
      <c r="Z13" s="24">
        <v>18</v>
      </c>
      <c r="AA13" s="24">
        <v>3</v>
      </c>
      <c r="AB13" s="24">
        <v>1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193</v>
      </c>
      <c r="AP13" s="24">
        <f>SUMIF($C$11:$AN$11,"I.Mad",C13:AN13)</f>
        <v>279</v>
      </c>
      <c r="AQ13" s="24">
        <f>SUM(AO13:AP13)</f>
        <v>472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65</v>
      </c>
      <c r="F14" s="24">
        <v>10</v>
      </c>
      <c r="G14" s="24">
        <v>3</v>
      </c>
      <c r="H14" s="24">
        <v>17</v>
      </c>
      <c r="I14" s="24">
        <v>4</v>
      </c>
      <c r="J14" s="24" t="s">
        <v>65</v>
      </c>
      <c r="K14" s="24" t="s">
        <v>65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>
        <v>1</v>
      </c>
      <c r="T14" s="24" t="s">
        <v>33</v>
      </c>
      <c r="U14" s="24">
        <v>2</v>
      </c>
      <c r="V14" s="24">
        <v>3</v>
      </c>
      <c r="W14" s="24">
        <v>7</v>
      </c>
      <c r="X14" s="24">
        <v>1</v>
      </c>
      <c r="Y14" s="24">
        <v>5</v>
      </c>
      <c r="Z14" s="24">
        <v>1</v>
      </c>
      <c r="AA14" s="24">
        <v>1</v>
      </c>
      <c r="AB14" s="24">
        <v>1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23</v>
      </c>
      <c r="AP14" s="24">
        <f>SUMIF($C$11:$AN$11,"I.Mad",C14:AN14)</f>
        <v>33</v>
      </c>
      <c r="AQ14" s="24">
        <f>SUM(AO14:AP14)</f>
        <v>56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>
        <v>18.809840073267701</v>
      </c>
      <c r="G15" s="24">
        <v>81.332691677519705</v>
      </c>
      <c r="H15" s="24">
        <v>89.8867956196965</v>
      </c>
      <c r="I15" s="24">
        <v>38.391817054684203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>
        <v>94.89795918371</v>
      </c>
      <c r="T15" s="24" t="s">
        <v>33</v>
      </c>
      <c r="U15" s="24">
        <v>43.650124740659997</v>
      </c>
      <c r="V15" s="24">
        <v>34.447391238022199</v>
      </c>
      <c r="W15" s="24">
        <v>74.481911339035605</v>
      </c>
      <c r="X15" s="24">
        <v>40.223463687186197</v>
      </c>
      <c r="Y15" s="24">
        <v>59.317894286968901</v>
      </c>
      <c r="Z15" s="24">
        <v>48.205128205128297</v>
      </c>
      <c r="AA15" s="24">
        <v>87.677725118461197</v>
      </c>
      <c r="AB15" s="24">
        <v>60.396039603774703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7">
        <v>12.5</v>
      </c>
      <c r="G16" s="27">
        <v>11.5</v>
      </c>
      <c r="H16" s="27">
        <v>9.5</v>
      </c>
      <c r="I16" s="27">
        <v>12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7">
        <v>11</v>
      </c>
      <c r="T16" s="24" t="s">
        <v>33</v>
      </c>
      <c r="U16" s="27">
        <v>12</v>
      </c>
      <c r="V16" s="27">
        <v>12</v>
      </c>
      <c r="W16" s="27">
        <v>11.5</v>
      </c>
      <c r="X16" s="27">
        <v>12</v>
      </c>
      <c r="Y16" s="27">
        <v>11.5</v>
      </c>
      <c r="Z16" s="27">
        <v>12</v>
      </c>
      <c r="AA16" s="27">
        <v>10.5</v>
      </c>
      <c r="AB16" s="24">
        <v>11.5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29"/>
      <c r="G17" s="29"/>
      <c r="H17" s="29"/>
      <c r="I17" s="29"/>
      <c r="J17" s="29"/>
      <c r="K17" s="29"/>
      <c r="L17" s="11"/>
      <c r="M17" s="11"/>
      <c r="N17" s="11"/>
      <c r="O17" s="11"/>
      <c r="P17" s="11"/>
      <c r="Q17" s="11"/>
      <c r="R17" s="11"/>
      <c r="S17" s="29"/>
      <c r="T17" s="29"/>
      <c r="U17" s="29"/>
      <c r="V17" s="29"/>
      <c r="W17" s="29"/>
      <c r="X17" s="29"/>
      <c r="Y17" s="29"/>
      <c r="Z17" s="29"/>
      <c r="AA17" s="29"/>
      <c r="AB17" s="11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7"/>
      <c r="AA30" s="24">
        <v>1.627E-2</v>
      </c>
      <c r="AB30" s="35">
        <v>6.6669999999999993E-2</v>
      </c>
      <c r="AC30" s="35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1.627E-2</v>
      </c>
      <c r="AP30" s="24">
        <f t="shared" si="1"/>
        <v>6.6669999999999993E-2</v>
      </c>
      <c r="AQ30" s="32">
        <f t="shared" si="2"/>
        <v>8.2939999999999986E-2</v>
      </c>
    </row>
    <row r="31" spans="1:43" ht="50.25" customHeight="1" x14ac:dyDescent="0.7">
      <c r="A31" s="1">
        <v>0.2</v>
      </c>
      <c r="B31" s="25" t="s">
        <v>61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350</v>
      </c>
      <c r="F41" s="32">
        <f t="shared" si="3"/>
        <v>2874</v>
      </c>
      <c r="G41" s="32">
        <f t="shared" si="3"/>
        <v>7178.08</v>
      </c>
      <c r="H41" s="32">
        <f>+SUM(H24:H40,H18,H12)</f>
        <v>6150.58</v>
      </c>
      <c r="I41" s="32">
        <f>+SUM(I24:I40,I18,I12)</f>
        <v>10210.375</v>
      </c>
      <c r="J41" s="32">
        <f t="shared" si="3"/>
        <v>7061.3549999999996</v>
      </c>
      <c r="K41" s="32">
        <f t="shared" si="3"/>
        <v>1155.8499999999999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87.795000000000002</v>
      </c>
      <c r="T41" s="32">
        <f t="shared" si="3"/>
        <v>0</v>
      </c>
      <c r="U41" s="32">
        <f t="shared" si="3"/>
        <v>525.46500000000003</v>
      </c>
      <c r="V41" s="32">
        <f t="shared" si="3"/>
        <v>751.88499999999999</v>
      </c>
      <c r="W41" s="32">
        <f t="shared" si="3"/>
        <v>2970.03</v>
      </c>
      <c r="X41" s="32">
        <f t="shared" si="3"/>
        <v>165.2</v>
      </c>
      <c r="Y41" s="32">
        <f t="shared" si="3"/>
        <v>4430.5249999999996</v>
      </c>
      <c r="Z41" s="32">
        <f t="shared" si="3"/>
        <v>1370.23</v>
      </c>
      <c r="AA41" s="32">
        <f>+SUM(AA24:AA40,AA18,C12)</f>
        <v>1.627E-2</v>
      </c>
      <c r="AB41" s="32">
        <f t="shared" si="3"/>
        <v>13.956670000000001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27170.746269999996</v>
      </c>
      <c r="AP41" s="32">
        <f>SUM(AP12,AP18,AP24:AP37)</f>
        <v>18387.20667</v>
      </c>
      <c r="AQ41" s="32">
        <f t="shared" si="2"/>
        <v>45557.952939999996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58</v>
      </c>
      <c r="C44" s="4" t="s">
        <v>59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60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62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2024-04-25T01:20:43Z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