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<sst xmlns="http://schemas.openxmlformats.org/spreadsheetml/2006/main" count="404" uniqueCount="69">
  <si>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</si>
  <si>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</si>
  <si>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</si>
  <si>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</si>
  <si>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</si>
  <si>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</si>
  <si>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</si>
  <si>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</si>
  <si>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</si>
  <si>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</si>
  <si>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</si>
  <si>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</si>
  <si>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</si>
  <si>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</si>
  <si>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</si>
  <si>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</si>
  <si>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</si>
  <si>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</si>
  <si>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</si>
  <si>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</si>
  <si>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</si>
  <si>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</si>
  <si>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</si>
  <si>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</si>
  <si>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</si>
  <si>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</si>
  <si>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</si>
  <si>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</si>
  <si>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</si>
  <si>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</si>
  <si>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</si>
  <si>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</si>
  <si>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</si>
  <si>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</si>
  <si>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</si>
  <si>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</si>
  <si>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</si>
  <si>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</si>
  <si>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</si>
  <si>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</si>
  <si>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</si>
  <si>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</si>
  <si>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</si>
  <si>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</si>
  <si>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</si>
  <si>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</si>
  <si>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</si>
  <si>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</si>
  <si>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</si>
  <si>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</si>
  <si>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</si>
  <si>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</si>
  <si>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</si>
  <si>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</si>
  <si>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</si>
  <si>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</si>
  <si>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</si>
  <si>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</si>
  <si>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</si>
  <si>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</si>
  <si>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</si>
  <si>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</si>
  <si>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</si>
  <si>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</si>
  <si>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</si>
  <si>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R.M.N°074-2021-PRODUCE</t>
  </si>
  <si>
    <t xml:space="preserve">        Fecha  : 23/03/2021</t>
  </si>
  <si>
    <t>Callao, 24 de marzo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</si>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</sst>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3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4">
    <xf numFmtId="0" fontId="0" fillId="0" borderId="0"/>
    <xf numFmtId="0" fontId="13" fillId="0" borderId="0"/>
    <xf numFmtId="0" fontId="32" fillId="0" borderId="0"/>
    <xf numFmtId="0" fontId="33" fillId="0" borderId="0"/>
    <xf numFmtId="167" fontId="33" fillId="0" borderId="0" applyFont="0" applyFill="0" applyBorder="0" applyAlignment="0" applyProtection="0"/>
    <xf numFmtId="0" fontId="10" fillId="0" borderId="0"/>
    <xf numFmtId="0" fontId="9" fillId="0" borderId="0"/>
    <xf numFmtId="0" fontId="34" fillId="0" borderId="0" applyNumberForma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7" borderId="14" applyNumberFormat="0" applyAlignment="0" applyProtection="0"/>
    <xf numFmtId="0" fontId="42" fillId="8" borderId="15" applyNumberFormat="0" applyAlignment="0" applyProtection="0"/>
    <xf numFmtId="0" fontId="43" fillId="8" borderId="14" applyNumberFormat="0" applyAlignment="0" applyProtection="0"/>
    <xf numFmtId="0" fontId="44" fillId="0" borderId="16" applyNumberFormat="0" applyFill="0" applyAlignment="0" applyProtection="0"/>
    <xf numFmtId="0" fontId="45" fillId="9" borderId="17" applyNumberFormat="0" applyAlignment="0" applyProtection="0"/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8" fillId="34" borderId="0" applyNumberFormat="0" applyBorder="0" applyAlignment="0" applyProtection="0"/>
    <xf numFmtId="0" fontId="8" fillId="0" borderId="0"/>
    <xf numFmtId="0" fontId="50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9" fillId="0" borderId="0" applyFont="0" applyBorder="0" applyAlignment="0"/>
    <xf numFmtId="0" fontId="32" fillId="0" borderId="0"/>
    <xf numFmtId="0" fontId="8" fillId="0" borderId="0"/>
    <xf numFmtId="0" fontId="32" fillId="0" borderId="0"/>
    <xf numFmtId="0" fontId="8" fillId="10" borderId="18" applyNumberFormat="0" applyFont="0" applyAlignment="0" applyProtection="0"/>
    <xf numFmtId="0" fontId="34" fillId="0" borderId="0" applyNumberFormat="0" applyFill="0" applyBorder="0" applyAlignment="0" applyProtection="0"/>
    <xf numFmtId="0" fontId="32" fillId="0" borderId="0"/>
    <xf numFmtId="0" fontId="8" fillId="10" borderId="18" applyNumberFormat="0" applyFont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0" borderId="0"/>
    <xf numFmtId="0" fontId="7" fillId="10" borderId="18" applyNumberFormat="0" applyFont="0" applyAlignment="0" applyProtection="0"/>
    <xf numFmtId="0" fontId="7" fillId="10" borderId="18" applyNumberFormat="0" applyFont="0" applyAlignment="0" applyProtection="0"/>
    <xf numFmtId="0" fontId="6" fillId="0" borderId="0"/>
    <xf numFmtId="0" fontId="51" fillId="0" borderId="0"/>
    <xf numFmtId="167" fontId="32" fillId="0" borderId="0" applyFont="0" applyFill="0" applyBorder="0" applyAlignment="0" applyProtection="0"/>
    <xf numFmtId="0" fontId="5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32" fillId="0" borderId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2" fillId="0" borderId="0"/>
    <xf numFmtId="0" fontId="32" fillId="0" borderId="0"/>
    <xf numFmtId="0" fontId="32" fillId="0" borderId="0"/>
    <xf numFmtId="1" fontId="32" fillId="0" borderId="0"/>
    <xf numFmtId="1" fontId="32" fillId="0" borderId="0"/>
    <xf numFmtId="1" fontId="32" fillId="0" borderId="0"/>
    <xf numFmtId="0" fontId="1" fillId="0" borderId="0"/>
  </cellStyleXfs>
  <cellXfs count="79">
    <xf numFmtId="0" fontId="0" fillId="0" borderId="0" xfId="0"/>
    <xf numFmtId="0" fontId="11" fillId="0" borderId="0" xfId="0" applyFont="1"/>
    <xf numFmtId="0" fontId="12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20" fontId="15" fillId="0" borderId="0" xfId="0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/>
    <xf numFmtId="1" fontId="22" fillId="0" borderId="0" xfId="0" applyNumberFormat="1" applyFont="1"/>
    <xf numFmtId="22" fontId="20" fillId="0" borderId="0" xfId="0" applyNumberFormat="1" applyFont="1"/>
    <xf numFmtId="0" fontId="23" fillId="0" borderId="0" xfId="0" applyFont="1"/>
    <xf numFmtId="0" fontId="15" fillId="0" borderId="0" xfId="0" applyFont="1" applyBorder="1"/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2" fillId="0" borderId="4" xfId="0" applyFont="1" applyBorder="1"/>
    <xf numFmtId="1" fontId="24" fillId="0" borderId="0" xfId="0" applyNumberFormat="1" applyFont="1" applyBorder="1" applyAlignment="1">
      <alignment horizontal="center"/>
    </xf>
    <xf numFmtId="0" fontId="22" fillId="0" borderId="4" xfId="0" applyFont="1" applyBorder="1" applyAlignment="1">
      <alignment horizontal="left"/>
    </xf>
    <xf numFmtId="1" fontId="24" fillId="0" borderId="2" xfId="0" applyNumberFormat="1" applyFont="1" applyBorder="1" applyAlignment="1">
      <alignment horizontal="center"/>
    </xf>
    <xf numFmtId="1" fontId="11" fillId="0" borderId="0" xfId="0" applyNumberFormat="1" applyFont="1"/>
    <xf numFmtId="0" fontId="11" fillId="0" borderId="0" xfId="0" applyFont="1" applyBorder="1"/>
    <xf numFmtId="0" fontId="22" fillId="0" borderId="2" xfId="0" applyFont="1" applyBorder="1" applyAlignment="1">
      <alignment horizontal="left"/>
    </xf>
    <xf numFmtId="165" fontId="11" fillId="0" borderId="0" xfId="0" applyNumberFormat="1" applyFont="1"/>
    <xf numFmtId="0" fontId="25" fillId="2" borderId="2" xfId="0" applyFont="1" applyFill="1" applyBorder="1" applyAlignment="1">
      <alignment horizontal="center"/>
    </xf>
    <xf numFmtId="166" fontId="24" fillId="0" borderId="2" xfId="0" applyNumberFormat="1" applyFont="1" applyBorder="1" applyAlignment="1">
      <alignment horizontal="center"/>
    </xf>
    <xf numFmtId="0" fontId="22" fillId="3" borderId="9" xfId="0" applyFont="1" applyFill="1" applyBorder="1" applyAlignment="1">
      <alignment horizontal="left"/>
    </xf>
    <xf numFmtId="0" fontId="19" fillId="3" borderId="9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" fontId="24" fillId="0" borderId="4" xfId="0" applyNumberFormat="1" applyFont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166" fontId="24" fillId="0" borderId="4" xfId="0" applyNumberFormat="1" applyFont="1" applyBorder="1" applyAlignment="1">
      <alignment horizontal="center"/>
    </xf>
    <xf numFmtId="0" fontId="22" fillId="0" borderId="2" xfId="0" applyFont="1" applyBorder="1"/>
    <xf numFmtId="2" fontId="24" fillId="0" borderId="4" xfId="0" applyNumberFormat="1" applyFont="1" applyBorder="1" applyAlignment="1">
      <alignment horizontal="center"/>
    </xf>
    <xf numFmtId="166" fontId="19" fillId="3" borderId="4" xfId="0" applyNumberFormat="1" applyFont="1" applyFill="1" applyBorder="1" applyAlignment="1">
      <alignment horizontal="center" wrapText="1"/>
    </xf>
    <xf numFmtId="166" fontId="27" fillId="0" borderId="2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6" fontId="28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/>
    <xf numFmtId="1" fontId="15" fillId="0" borderId="0" xfId="0" applyNumberFormat="1" applyFont="1" applyBorder="1" applyAlignment="1">
      <alignment horizontal="center"/>
    </xf>
    <xf numFmtId="0" fontId="22" fillId="0" borderId="0" xfId="0" applyFont="1"/>
    <xf numFmtId="1" fontId="29" fillId="0" borderId="0" xfId="0" applyNumberFormat="1" applyFont="1" applyBorder="1" applyProtection="1">
      <protection locked="0"/>
    </xf>
    <xf numFmtId="0" fontId="30" fillId="0" borderId="0" xfId="0" applyFont="1" applyAlignment="1">
      <alignment horizontal="left"/>
    </xf>
    <xf numFmtId="1" fontId="29" fillId="0" borderId="0" xfId="0" applyNumberFormat="1" applyFont="1" applyBorder="1" applyAlignment="1" applyProtection="1">
      <protection locked="0"/>
    </xf>
    <xf numFmtId="1" fontId="29" fillId="0" borderId="0" xfId="0" applyNumberFormat="1" applyFont="1" applyBorder="1" applyAlignment="1" applyProtection="1">
      <alignment horizontal="right"/>
      <protection locked="0"/>
    </xf>
    <xf numFmtId="166" fontId="24" fillId="0" borderId="0" xfId="0" applyNumberFormat="1" applyFont="1" applyBorder="1" applyAlignment="1">
      <alignment horizontal="center"/>
    </xf>
    <xf numFmtId="0" fontId="31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/>
    <xf numFmtId="0" fontId="27" fillId="0" borderId="0" xfId="0" applyFont="1" applyBorder="1"/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2" fillId="0" borderId="0" xfId="0" applyFont="1"/>
    <xf numFmtId="166" fontId="24" fillId="0" borderId="10" xfId="0" applyNumberFormat="1" applyFont="1" applyBorder="1" applyAlignment="1">
      <alignment horizontal="center"/>
    </xf>
    <xf numFmtId="166" fontId="52" fillId="3" borderId="4" xfId="0" applyNumberFormat="1" applyFont="1" applyFill="1" applyBorder="1" applyAlignment="1">
      <alignment horizontal="center" wrapText="1"/>
    </xf>
    <xf numFmtId="166" fontId="52" fillId="0" borderId="4" xfId="0" applyNumberFormat="1" applyFont="1" applyBorder="1" applyAlignment="1">
      <alignment horizontal="center" wrapText="1"/>
    </xf>
    <xf numFmtId="0" fontId="27" fillId="0" borderId="2" xfId="0" applyFont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0" fontId="18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</cellXfs>
  <cellStyles count="134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13" xfId="133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LZ46"/>
  <sheetViews>
    <sheetView tabSelected="1" topLeftCell="AB1" zoomScale="23" zoomScaleNormal="23" workbookViewId="0">
      <selection activeCell="AV16" sqref="AV1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9.42578125" style="1" customWidth="1"/>
    <col min="39" max="39" width="35.5703125" style="1" customWidth="1"/>
    <col min="40" max="40" width="34.85546875" style="1" bestFit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1012.365</v>
      </c>
      <c r="AF12" s="23">
        <v>496.53000000000003</v>
      </c>
      <c r="AG12" s="23">
        <v>0</v>
      </c>
      <c r="AH12" s="23">
        <v>0</v>
      </c>
      <c r="AI12" s="23">
        <v>0</v>
      </c>
      <c r="AJ12" s="23">
        <v>0</v>
      </c>
      <c r="AK12" s="23">
        <v>1168.24</v>
      </c>
      <c r="AL12" s="23">
        <v>350.08</v>
      </c>
      <c r="AM12" s="23">
        <v>0</v>
      </c>
      <c r="AN12" s="23">
        <v>0</v>
      </c>
      <c r="AO12" s="23">
        <f>SUMIF($C$11:$AN$11,"Ind",C12:AN12)</f>
        <v>2180.605</v>
      </c>
      <c r="AP12" s="23">
        <f>SUMIF($C$11:$AN$11,"I.Mad",C12:AN12)</f>
        <v>846.61</v>
      </c>
      <c r="AQ12" s="23">
        <f>SUM(AO12:AP12)</f>
        <v>3027.2150000000001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6</v>
      </c>
      <c r="AF13" s="23">
        <v>5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10</v>
      </c>
      <c r="AL13" s="23">
        <v>4</v>
      </c>
      <c r="AM13" s="23" t="s">
        <v>31</v>
      </c>
      <c r="AN13" s="23" t="s">
        <v>31</v>
      </c>
      <c r="AO13" s="23">
        <f>SUMIF($C$11:$AN$11,"Ind*",C13:AN13)</f>
        <v>16</v>
      </c>
      <c r="AP13" s="23">
        <f>SUMIF($C$11:$AN$11,"I.Mad",C13:AN13)</f>
        <v>9</v>
      </c>
      <c r="AQ13" s="23">
        <f>SUM(AO13:AP13)</f>
        <v>25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3</v>
      </c>
      <c r="AF14" s="23">
        <v>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5</v>
      </c>
      <c r="AL14" s="23" t="s">
        <v>68</v>
      </c>
      <c r="AM14" s="23" t="s">
        <v>31</v>
      </c>
      <c r="AN14" s="23" t="s">
        <v>31</v>
      </c>
      <c r="AO14" s="23">
        <f>SUMIF($C$11:$AN$11,"Ind*",C14:AN14)</f>
        <v>8</v>
      </c>
      <c r="AP14" s="23">
        <f>SUMIF($C$11:$AN$11,"I.Mad",C14:AN14)</f>
        <v>1</v>
      </c>
      <c r="AQ14" s="23">
        <f>SUM(AO14:AP14)</f>
        <v>9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30.448440039029165</v>
      </c>
      <c r="AF15" s="23">
        <v>55.837563451776646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23.859160288513223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13</v>
      </c>
      <c r="AF16" s="29">
        <v>12.5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1012.365</v>
      </c>
      <c r="AF41" s="35">
        <f t="shared" si="3"/>
        <v>496.53000000000003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1168.24</v>
      </c>
      <c r="AL41" s="35">
        <f t="shared" si="3"/>
        <v>350.08</v>
      </c>
      <c r="AM41" s="35">
        <f t="shared" si="3"/>
        <v>0</v>
      </c>
      <c r="AN41" s="35">
        <f t="shared" si="3"/>
        <v>0</v>
      </c>
      <c r="AO41" s="35">
        <f>SUM(AO12,AO18,AO24:AO37)</f>
        <v>2180.605</v>
      </c>
      <c r="AP41" s="35">
        <f>SUM(AP12,AP18,AP24:AP37)</f>
        <v>846.61</v>
      </c>
      <c r="AQ41" s="35">
        <f t="shared" si="2"/>
        <v>3027.2150000000001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21.4</v>
      </c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15.4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2021-03-24T20:03:38Z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