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showHorizontalScroll="0" showVerticalScroll="0" showSheetTabs="0" xWindow="0" yWindow="0" windowWidth="25200" windowHeight="1168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<sst xmlns="http://schemas.openxmlformats.org/spreadsheetml/2006/main" count="376" uniqueCount="67">
  <si>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</si>
  <si>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</si>
  <si>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</si>
  <si>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</si>
  <si>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</si>
  <si>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</si>
  <si>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</si>
  <si>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</si>
  <si>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</si>
  <si>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</si>
  <si>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</si>
  <si>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</si>
  <si>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</si>
  <si>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</si>
  <si>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</si>
  <si>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</si>
  <si>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</si>
  <si>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</si>
  <si>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</si>
  <si>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</si>
  <si>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</si>
  <si>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</si>
  <si>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</si>
  <si>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</si>
  <si>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</si>
  <si>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</si>
  <si>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</si>
  <si>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</si>
  <si>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</si>
  <si>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</si>
  <si>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</si>
  <si>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</si>
  <si>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</si>
  <si>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</si>
  <si>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</si>
  <si>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</si>
  <si>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</si>
  <si>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</si>
  <si>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</si>
  <si>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</si>
  <si>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</si>
  <si>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</si>
  <si>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</si>
  <si>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</si>
  <si>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</si>
  <si>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</si>
  <si>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</si>
  <si>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</si>
  <si>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</si>
  <si>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</si>
  <si>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</si>
  <si>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</si>
  <si>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</si>
  <si>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</si>
  <si>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</si>
  <si>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</si>
  <si>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</si>
  <si>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</si>
  <si>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</si>
  <si>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</si>
  <si>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</si>
  <si>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R.M.N°448-2016-PRODUCE. R.M.N°010-2017-PRODUCE.</t>
  </si>
  <si>
    <t>RAYA AGUILA</t>
  </si>
  <si>
    <t>S/M</t>
  </si>
  <si>
    <t>Callao, 24 de enero del 2017</t>
  </si>
  <si>
    <t xml:space="preserve">        Fecha  : 23/01/2017</t>
  </si>
  <si>
    <t>13.0 y 10.0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</si>
</sst>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5" fontId="3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26" fillId="0" borderId="0"/>
    <xf numFmtId="0" fontId="3" fillId="0" borderId="0"/>
    <xf numFmtId="169" fontId="3" fillId="0" borderId="0" applyFont="0" applyFill="0" applyBorder="0" applyAlignment="0" applyProtection="0"/>
    <xf numFmtId="0" fontId="2" fillId="0" borderId="0"/>
    <xf numFmtId="0" fontId="1" fillId="0" borderId="0"/>
  </cellStyleXfs>
  <cellXfs count="125">
    <xf numFmtId="0" fontId="0" fillId="0" borderId="0" xfId="0"/>
    <xf numFmtId="0" fontId="5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Border="1"/>
    <xf numFmtId="0" fontId="6" fillId="3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/>
    <xf numFmtId="0" fontId="9" fillId="0" borderId="0" xfId="0" applyFont="1"/>
    <xf numFmtId="20" fontId="5" fillId="0" borderId="0" xfId="0" quotePrefix="1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8" fontId="4" fillId="0" borderId="0" xfId="0" applyNumberFormat="1" applyFont="1"/>
    <xf numFmtId="0" fontId="5" fillId="0" borderId="0" xfId="0" applyFont="1" applyBorder="1" applyAlignment="1">
      <alignment horizontal="left"/>
    </xf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7" fontId="5" fillId="0" borderId="0" xfId="0" applyNumberFormat="1" applyFont="1" applyBorder="1"/>
    <xf numFmtId="167" fontId="6" fillId="3" borderId="5" xfId="0" applyNumberFormat="1" applyFont="1" applyFill="1" applyBorder="1" applyAlignment="1">
      <alignment horizontal="center" wrapText="1"/>
    </xf>
    <xf numFmtId="167" fontId="6" fillId="0" borderId="0" xfId="0" applyNumberFormat="1" applyFont="1" applyBorder="1" applyAlignment="1">
      <alignment horizontal="center"/>
    </xf>
    <xf numFmtId="1" fontId="4" fillId="0" borderId="0" xfId="0" applyNumberFormat="1" applyFont="1"/>
    <xf numFmtId="0" fontId="8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/>
    <xf numFmtId="0" fontId="4" fillId="0" borderId="0" xfId="0" applyFont="1" applyAlignment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67" fontId="1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167" fontId="13" fillId="0" borderId="0" xfId="12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/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1" fontId="6" fillId="0" borderId="3" xfId="0" quotePrefix="1" applyNumberFormat="1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6" fillId="0" borderId="1" xfId="0" quotePrefix="1" applyNumberFormat="1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0" fontId="8" fillId="0" borderId="0" xfId="0" applyFont="1"/>
    <xf numFmtId="167" fontId="16" fillId="0" borderId="1" xfId="0" applyNumberFormat="1" applyFont="1" applyFill="1" applyBorder="1" applyAlignment="1">
      <alignment horizontal="center"/>
    </xf>
    <xf numFmtId="167" fontId="16" fillId="0" borderId="1" xfId="0" quotePrefix="1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4" fillId="0" borderId="0" xfId="0" applyFont="1" applyBorder="1"/>
    <xf numFmtId="1" fontId="19" fillId="0" borderId="0" xfId="12" applyNumberFormat="1" applyFont="1" applyFill="1" applyBorder="1" applyProtection="1">
      <protection locked="0"/>
    </xf>
    <xf numFmtId="1" fontId="19" fillId="0" borderId="0" xfId="12" applyNumberFormat="1" applyFont="1" applyFill="1" applyBorder="1" applyAlignment="1" applyProtection="1">
      <protection locked="0"/>
    </xf>
    <xf numFmtId="1" fontId="19" fillId="0" borderId="0" xfId="12" applyNumberFormat="1" applyFont="1" applyFill="1" applyBorder="1" applyAlignment="1" applyProtection="1">
      <alignment horizontal="right"/>
      <protection locked="0"/>
    </xf>
    <xf numFmtId="1" fontId="19" fillId="0" borderId="0" xfId="12" quotePrefix="1" applyNumberFormat="1" applyFont="1" applyFill="1" applyBorder="1" applyAlignment="1" applyProtection="1"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5" fillId="0" borderId="0" xfId="0" applyFont="1" applyFill="1"/>
    <xf numFmtId="0" fontId="8" fillId="0" borderId="0" xfId="0" applyFont="1" applyAlignment="1">
      <alignment horizontal="left"/>
    </xf>
    <xf numFmtId="49" fontId="8" fillId="0" borderId="0" xfId="0" applyNumberFormat="1" applyFont="1"/>
    <xf numFmtId="22" fontId="8" fillId="0" borderId="0" xfId="0" applyNumberFormat="1" applyFont="1"/>
    <xf numFmtId="167" fontId="16" fillId="0" borderId="5" xfId="0" applyNumberFormat="1" applyFont="1" applyBorder="1" applyAlignment="1">
      <alignment horizontal="center"/>
    </xf>
    <xf numFmtId="0" fontId="22" fillId="0" borderId="0" xfId="0" applyFont="1"/>
    <xf numFmtId="1" fontId="16" fillId="0" borderId="0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7" fontId="16" fillId="0" borderId="0" xfId="0" quotePrefix="1" applyNumberFormat="1" applyFont="1" applyBorder="1" applyAlignment="1">
      <alignment horizontal="center"/>
    </xf>
    <xf numFmtId="0" fontId="25" fillId="0" borderId="5" xfId="0" applyFont="1" applyBorder="1"/>
    <xf numFmtId="0" fontId="25" fillId="0" borderId="5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3" borderId="2" xfId="0" applyFont="1" applyFill="1" applyBorder="1" applyAlignment="1">
      <alignment horizontal="left"/>
    </xf>
    <xf numFmtId="0" fontId="25" fillId="0" borderId="1" xfId="0" applyFont="1" applyBorder="1"/>
    <xf numFmtId="0" fontId="14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Border="1"/>
    <xf numFmtId="167" fontId="16" fillId="3" borderId="5" xfId="0" applyNumberFormat="1" applyFont="1" applyFill="1" applyBorder="1" applyAlignment="1">
      <alignment horizontal="center" wrapText="1"/>
    </xf>
    <xf numFmtId="0" fontId="21" fillId="0" borderId="0" xfId="13" applyFont="1" applyFill="1" applyAlignment="1" applyProtection="1"/>
    <xf numFmtId="0" fontId="22" fillId="0" borderId="0" xfId="0" applyFont="1" applyFill="1"/>
    <xf numFmtId="167" fontId="6" fillId="0" borderId="3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/>
    <xf numFmtId="1" fontId="27" fillId="0" borderId="0" xfId="12" quotePrefix="1" applyNumberFormat="1" applyFont="1" applyBorder="1" applyAlignment="1" applyProtection="1">
      <protection locked="0"/>
    </xf>
    <xf numFmtId="0" fontId="15" fillId="0" borderId="0" xfId="0" applyFont="1" applyBorder="1" applyAlignment="1"/>
    <xf numFmtId="0" fontId="15" fillId="3" borderId="0" xfId="0" applyFont="1" applyFill="1" applyAlignment="1">
      <alignment horizontal="right"/>
    </xf>
    <xf numFmtId="0" fontId="11" fillId="0" borderId="0" xfId="0" applyFont="1"/>
    <xf numFmtId="0" fontId="15" fillId="0" borderId="0" xfId="0" applyFont="1" applyBorder="1"/>
    <xf numFmtId="1" fontId="15" fillId="0" borderId="0" xfId="0" applyNumberFormat="1" applyFont="1" applyBorder="1"/>
    <xf numFmtId="1" fontId="15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5" fillId="0" borderId="0" xfId="0" applyNumberFormat="1" applyFont="1"/>
    <xf numFmtId="0" fontId="21" fillId="0" borderId="0" xfId="0" applyFont="1" applyBorder="1"/>
    <xf numFmtId="168" fontId="16" fillId="0" borderId="5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28" fillId="0" borderId="1" xfId="0" quotePrefix="1" applyNumberFormat="1" applyFont="1" applyBorder="1" applyAlignment="1">
      <alignment horizontal="center"/>
    </xf>
    <xf numFmtId="0" fontId="16" fillId="0" borderId="0" xfId="0" applyFont="1" applyFill="1"/>
    <xf numFmtId="0" fontId="5" fillId="0" borderId="0" xfId="0" applyFont="1" applyFill="1" applyBorder="1"/>
    <xf numFmtId="0" fontId="32" fillId="0" borderId="2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24" fillId="0" borderId="2" xfId="0" quotePrefix="1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32" fillId="0" borderId="2" xfId="0" quotePrefix="1" applyFont="1" applyFill="1" applyBorder="1" applyAlignment="1">
      <alignment horizontal="center"/>
    </xf>
    <xf numFmtId="0" fontId="32" fillId="0" borderId="4" xfId="0" quotePrefix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20" fontId="20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18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3" zoomScale="26" zoomScaleNormal="26" workbookViewId="0">
      <selection activeCell="J28" sqref="J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37</v>
      </c>
      <c r="AN6" s="121"/>
      <c r="AO6" s="121"/>
      <c r="AP6" s="121"/>
      <c r="AQ6" s="121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2"/>
      <c r="AP7" s="122"/>
      <c r="AQ7" s="122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65</v>
      </c>
      <c r="AP8" s="121"/>
      <c r="AQ8" s="121"/>
    </row>
    <row r="9" spans="2:48" ht="21.75" customHeight="1" x14ac:dyDescent="0.4">
      <c r="B9" s="14" t="s">
        <v>2</v>
      </c>
      <c r="C9" s="11" t="s">
        <v>61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1870</v>
      </c>
      <c r="F12" s="51">
        <v>0</v>
      </c>
      <c r="G12" s="51">
        <v>10848.225</v>
      </c>
      <c r="H12" s="51">
        <v>167.35499999999999</v>
      </c>
      <c r="I12" s="51">
        <v>1989</v>
      </c>
      <c r="J12" s="51">
        <v>64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60</v>
      </c>
      <c r="V12" s="51">
        <v>0</v>
      </c>
      <c r="W12" s="51">
        <v>350</v>
      </c>
      <c r="X12" s="51">
        <v>0</v>
      </c>
      <c r="Y12" s="51">
        <v>435.72841791403147</v>
      </c>
      <c r="Z12" s="51">
        <v>381.04796718972892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343.565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15896.518417914032</v>
      </c>
      <c r="AP12" s="52">
        <f>SUMIF($C$11:$AN$11,"I.Mad",C12:AN12)</f>
        <v>612.40296718972888</v>
      </c>
      <c r="AQ12" s="52">
        <f>SUM(AO12:AP12)</f>
        <v>16508.92138510376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>
        <v>6</v>
      </c>
      <c r="F13" s="53" t="s">
        <v>20</v>
      </c>
      <c r="G13" s="53">
        <v>37</v>
      </c>
      <c r="H13" s="53">
        <v>4</v>
      </c>
      <c r="I13" s="53">
        <v>7</v>
      </c>
      <c r="J13" s="53">
        <v>1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>
        <v>1</v>
      </c>
      <c r="V13" s="53" t="s">
        <v>20</v>
      </c>
      <c r="W13" s="53">
        <v>6</v>
      </c>
      <c r="X13" s="53" t="s">
        <v>20</v>
      </c>
      <c r="Y13" s="53">
        <v>7</v>
      </c>
      <c r="Z13" s="53">
        <v>7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>
        <v>7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71</v>
      </c>
      <c r="AP13" s="52">
        <f>SUMIF($C$11:$AN$11,"I.Mad",C13:AN13)</f>
        <v>12</v>
      </c>
      <c r="AQ13" s="52">
        <f>SUM(AO13:AP13)</f>
        <v>83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>
        <v>2</v>
      </c>
      <c r="F14" s="53" t="s">
        <v>20</v>
      </c>
      <c r="G14" s="53">
        <v>7</v>
      </c>
      <c r="H14" s="53">
        <v>2</v>
      </c>
      <c r="I14" s="53" t="s">
        <v>63</v>
      </c>
      <c r="J14" s="53" t="s">
        <v>63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>
        <v>1</v>
      </c>
      <c r="V14" s="53" t="s">
        <v>20</v>
      </c>
      <c r="W14" s="53">
        <v>4</v>
      </c>
      <c r="X14" s="53" t="s">
        <v>20</v>
      </c>
      <c r="Y14" s="53">
        <v>3</v>
      </c>
      <c r="Z14" s="53">
        <v>2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>
        <v>4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21</v>
      </c>
      <c r="AP14" s="52">
        <f>SUMIF($C$11:$AN$11,"I.Mad",C14:AN14)</f>
        <v>4</v>
      </c>
      <c r="AQ14" s="52">
        <f>SUM(AO14:AP14)</f>
        <v>25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>
        <v>0</v>
      </c>
      <c r="F15" s="53" t="s">
        <v>20</v>
      </c>
      <c r="G15" s="53">
        <v>0.82492782968674139</v>
      </c>
      <c r="H15" s="53">
        <v>0.81312214774444946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>
        <v>58.843537414965986</v>
      </c>
      <c r="V15" s="53" t="s">
        <v>20</v>
      </c>
      <c r="W15" s="53">
        <v>26.085024068692135</v>
      </c>
      <c r="X15" s="53" t="s">
        <v>20</v>
      </c>
      <c r="Y15" s="53">
        <v>24.243980299718132</v>
      </c>
      <c r="Z15" s="53">
        <v>26.063829787234038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>
        <v>54.659184875585268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>
        <v>13.5</v>
      </c>
      <c r="F16" s="58" t="s">
        <v>20</v>
      </c>
      <c r="G16" s="58">
        <v>14</v>
      </c>
      <c r="H16" s="58">
        <v>13.5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>
        <v>13</v>
      </c>
      <c r="V16" s="58" t="s">
        <v>20</v>
      </c>
      <c r="W16" s="58">
        <v>13</v>
      </c>
      <c r="X16" s="58" t="s">
        <v>20</v>
      </c>
      <c r="Y16" s="58">
        <v>12.5</v>
      </c>
      <c r="Z16" s="110" t="s">
        <v>66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>
        <v>11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>
        <v>0.41658208596851898</v>
      </c>
      <c r="Z30" s="71">
        <v>0.16203281027104138</v>
      </c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0.41658208596851898</v>
      </c>
      <c r="AP30" s="52">
        <f t="shared" si="2"/>
        <v>0.16203281027104138</v>
      </c>
      <c r="AQ30" s="55">
        <f t="shared" si="0"/>
        <v>0.57861489623956031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62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1870</v>
      </c>
      <c r="F38" s="55">
        <f t="shared" si="3"/>
        <v>0</v>
      </c>
      <c r="G38" s="55">
        <f t="shared" si="3"/>
        <v>10848.225</v>
      </c>
      <c r="H38" s="55">
        <f t="shared" si="3"/>
        <v>167.35499999999999</v>
      </c>
      <c r="I38" s="55">
        <f t="shared" si="3"/>
        <v>1989</v>
      </c>
      <c r="J38" s="55">
        <f t="shared" si="3"/>
        <v>64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60</v>
      </c>
      <c r="V38" s="55">
        <f t="shared" si="3"/>
        <v>0</v>
      </c>
      <c r="W38" s="55">
        <f t="shared" si="3"/>
        <v>350</v>
      </c>
      <c r="X38" s="55">
        <f t="shared" si="3"/>
        <v>0</v>
      </c>
      <c r="Y38" s="55">
        <f t="shared" si="3"/>
        <v>436.14499999999998</v>
      </c>
      <c r="Z38" s="55">
        <f t="shared" si="3"/>
        <v>381.21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 t="shared" si="3"/>
        <v>343.565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15896.935000000001</v>
      </c>
      <c r="AP38" s="55">
        <f>SUM(AP12,AP18,AP24:AP37)</f>
        <v>612.56499999999994</v>
      </c>
      <c r="AQ38" s="55">
        <f>SUM(AO38:AP38)</f>
        <v>16509.5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21.3</v>
      </c>
      <c r="H39" s="57"/>
      <c r="I39" s="57">
        <v>22.5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19.399999999999999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1"/>
      <c r="E43" s="112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8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2017-01-19T21:07:23Z</cp:lastPrinted>
  <dcterms:created xsi:type="dcterms:W3CDTF">2008-10-21T17:58:04Z</dcterms:created>
  <dcterms:modified xsi:type="dcterms:W3CDTF">2017-01-24T16:04:37Z</dcterms:modified>
</cp:coreProperties>
</file>