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5200" windowHeight="119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<sst xmlns="http://schemas.openxmlformats.org/spreadsheetml/2006/main" count="370" uniqueCount="67">
  <si>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</si>
  <si>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</si>
  <si>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</si>
  <si>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</si>
  <si>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</si>
  <si>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</si>
  <si>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</si>
  <si>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</si>
  <si>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</si>
  <si>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</si>
  <si>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</si>
  <si>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</si>
  <si>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</si>
  <si>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</si>
  <si>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</si>
  <si>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</si>
  <si>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</si>
  <si>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</si>
  <si>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</si>
  <si>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</si>
  <si>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</si>
  <si>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</si>
  <si>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</si>
  <si>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</si>
  <si>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</si>
  <si>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</si>
  <si>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</si>
  <si>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</si>
  <si>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</si>
  <si>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</si>
  <si>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</si>
  <si>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</si>
  <si>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</si>
  <si>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</si>
  <si>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</si>
  <si>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</si>
  <si>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</si>
  <si>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</si>
  <si>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</si>
  <si>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</si>
  <si>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</si>
  <si>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</si>
  <si>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</si>
  <si>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</si>
  <si>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</si>
  <si>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</si>
  <si>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</si>
  <si>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</si>
  <si>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</si>
  <si>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</si>
  <si>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</si>
  <si>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</si>
  <si>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</si>
  <si>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</si>
  <si>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</si>
  <si>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</si>
  <si>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</si>
  <si>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</si>
  <si>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</si>
  <si>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</si>
  <si>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</si>
  <si>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</si>
  <si>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 xml:space="preserve">        Fecha  : 22/12/2016</t>
  </si>
  <si>
    <t>Callao, 23 de diciembre del 2016</t>
  </si>
  <si>
    <t>S/M</t>
  </si>
  <si>
    <t>11.0 y 13.0</t>
  </si>
  <si>
    <t>R.M.N°427-2015-PRODUCE,R.M.N°242-2016-PRODUCE,R.M.N°448-2016-PRODUCE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</si>
</sst>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67" fontId="9" fillId="0" borderId="1" xfId="0" quotePrefix="1" applyNumberFormat="1" applyFont="1" applyBorder="1" applyAlignment="1">
      <alignment horizontal="center"/>
    </xf>
    <xf numFmtId="1" fontId="2" fillId="0" borderId="0" xfId="0" applyNumberFormat="1" applyFont="1" applyBorder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26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R31" sqref="R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56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53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57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1309</v>
      </c>
      <c r="D12" s="52">
        <v>0</v>
      </c>
      <c r="E12" s="52">
        <v>2257</v>
      </c>
      <c r="F12" s="52">
        <v>4</v>
      </c>
      <c r="G12" s="52">
        <v>12057.320000000002</v>
      </c>
      <c r="H12" s="52">
        <v>78.040000000000006</v>
      </c>
      <c r="I12" s="52">
        <v>15701</v>
      </c>
      <c r="J12" s="52">
        <v>4876</v>
      </c>
      <c r="K12" s="52">
        <v>1456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4180</v>
      </c>
      <c r="R12" s="52">
        <v>0</v>
      </c>
      <c r="S12" s="52">
        <v>2750</v>
      </c>
      <c r="T12" s="52">
        <v>0</v>
      </c>
      <c r="U12" s="52">
        <v>2170</v>
      </c>
      <c r="V12" s="52">
        <v>0</v>
      </c>
      <c r="W12" s="52">
        <v>0</v>
      </c>
      <c r="X12" s="52">
        <v>0</v>
      </c>
      <c r="Y12" s="52">
        <v>665.34839288480759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42545.668392884807</v>
      </c>
      <c r="AP12" s="53">
        <f>SUMIF($C$11:$AN$11,"I.Mad",C12:AN12)</f>
        <v>4958.04</v>
      </c>
      <c r="AQ12" s="53">
        <f>SUM(AO12:AP12)</f>
        <v>47503.708392884808</v>
      </c>
      <c r="AS12" s="27"/>
      <c r="AT12" s="61"/>
    </row>
    <row r="13" spans="2:48" ht="50.25" customHeight="1" x14ac:dyDescent="0.55000000000000004">
      <c r="B13" s="82" t="s">
        <v>19</v>
      </c>
      <c r="C13" s="54">
        <v>4</v>
      </c>
      <c r="D13" s="54" t="s">
        <v>20</v>
      </c>
      <c r="E13" s="54">
        <v>15</v>
      </c>
      <c r="F13" s="54">
        <v>1</v>
      </c>
      <c r="G13" s="54">
        <v>57</v>
      </c>
      <c r="H13" s="54">
        <v>1</v>
      </c>
      <c r="I13" s="54">
        <v>90</v>
      </c>
      <c r="J13" s="54">
        <v>80</v>
      </c>
      <c r="K13" s="54">
        <v>10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17</v>
      </c>
      <c r="R13" s="54" t="s">
        <v>20</v>
      </c>
      <c r="S13" s="54">
        <v>9</v>
      </c>
      <c r="T13" s="54" t="s">
        <v>20</v>
      </c>
      <c r="U13" s="54">
        <v>10</v>
      </c>
      <c r="V13" s="54" t="s">
        <v>20</v>
      </c>
      <c r="W13" s="54" t="s">
        <v>20</v>
      </c>
      <c r="X13" s="54" t="s">
        <v>20</v>
      </c>
      <c r="Y13" s="54">
        <v>15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227</v>
      </c>
      <c r="AP13" s="53">
        <f>SUMIF($C$11:$AN$11,"I.Mad",C13:AN13)</f>
        <v>82</v>
      </c>
      <c r="AQ13" s="53">
        <f>SUM(AO13:AP13)</f>
        <v>309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>
        <v>1</v>
      </c>
      <c r="D14" s="54" t="s">
        <v>20</v>
      </c>
      <c r="E14" s="54">
        <v>3</v>
      </c>
      <c r="F14" s="54" t="s">
        <v>64</v>
      </c>
      <c r="G14" s="54">
        <v>17</v>
      </c>
      <c r="H14" s="54" t="s">
        <v>64</v>
      </c>
      <c r="I14" s="54">
        <v>11</v>
      </c>
      <c r="J14" s="54">
        <v>4</v>
      </c>
      <c r="K14" s="54">
        <v>6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4</v>
      </c>
      <c r="R14" s="54" t="s">
        <v>20</v>
      </c>
      <c r="S14" s="54">
        <v>2</v>
      </c>
      <c r="T14" s="54" t="s">
        <v>20</v>
      </c>
      <c r="U14" s="54">
        <v>4</v>
      </c>
      <c r="V14" s="54" t="s">
        <v>20</v>
      </c>
      <c r="W14" s="54" t="s">
        <v>20</v>
      </c>
      <c r="X14" s="54" t="s">
        <v>20</v>
      </c>
      <c r="Y14" s="54">
        <v>3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51</v>
      </c>
      <c r="AP14" s="53">
        <f>SUMIF($C$11:$AN$11,"I.Mad",C14:AN14)</f>
        <v>4</v>
      </c>
      <c r="AQ14" s="53">
        <f>SUM(AO14:AP14)</f>
        <v>55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>
        <v>9.6234309623430914</v>
      </c>
      <c r="D15" s="54" t="s">
        <v>20</v>
      </c>
      <c r="E15" s="54">
        <v>8.3403448196536463</v>
      </c>
      <c r="F15" s="54" t="s">
        <v>20</v>
      </c>
      <c r="G15" s="54">
        <v>11.182938331065907</v>
      </c>
      <c r="H15" s="54" t="s">
        <v>20</v>
      </c>
      <c r="I15" s="54">
        <v>19.321254245683235</v>
      </c>
      <c r="J15" s="54">
        <v>42.489981916455768</v>
      </c>
      <c r="K15" s="54">
        <v>15.029738437982967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9.3709663837505293</v>
      </c>
      <c r="R15" s="54" t="s">
        <v>20</v>
      </c>
      <c r="S15" s="54">
        <v>3.853626760046343</v>
      </c>
      <c r="T15" s="54" t="s">
        <v>20</v>
      </c>
      <c r="U15" s="54">
        <v>32.883172442864655</v>
      </c>
      <c r="V15" s="54" t="s">
        <v>20</v>
      </c>
      <c r="W15" s="54" t="s">
        <v>20</v>
      </c>
      <c r="X15" s="54" t="s">
        <v>20</v>
      </c>
      <c r="Y15" s="54">
        <v>69.317866130073668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>
        <v>13</v>
      </c>
      <c r="D16" s="59" t="s">
        <v>20</v>
      </c>
      <c r="E16" s="59">
        <v>13</v>
      </c>
      <c r="F16" s="59" t="s">
        <v>20</v>
      </c>
      <c r="G16" s="59">
        <v>13.5</v>
      </c>
      <c r="H16" s="59" t="s">
        <v>20</v>
      </c>
      <c r="I16" s="59">
        <v>13.5</v>
      </c>
      <c r="J16" s="59">
        <v>12</v>
      </c>
      <c r="K16" s="59">
        <v>12.5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12.5</v>
      </c>
      <c r="R16" s="112" t="s">
        <v>20</v>
      </c>
      <c r="S16" s="59">
        <v>13.5</v>
      </c>
      <c r="T16" s="112" t="s">
        <v>20</v>
      </c>
      <c r="U16" s="126" t="s">
        <v>65</v>
      </c>
      <c r="V16" s="59" t="s">
        <v>20</v>
      </c>
      <c r="W16" s="59" t="s">
        <v>20</v>
      </c>
      <c r="X16" s="59" t="s">
        <v>20</v>
      </c>
      <c r="Y16" s="59">
        <v>11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109">
        <v>0.45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0.45</v>
      </c>
      <c r="AP24" s="53">
        <f>SUMIF($C$11:$AN$11,"I.Mad",C24:AN24)</f>
        <v>0</v>
      </c>
      <c r="AQ24" s="56">
        <f t="shared" ref="AQ24:AQ37" si="0">SUM(AO24:AP24)</f>
        <v>0.45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>
        <v>6.72</v>
      </c>
      <c r="J25" s="72"/>
      <c r="K25" s="56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>
        <v>0.39374290019938796</v>
      </c>
      <c r="Z25" s="111"/>
      <c r="AA25" s="72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7.1137429001993873</v>
      </c>
      <c r="AP25" s="53">
        <f t="shared" ref="AP25:AP37" si="2">SUMIF($C$11:$AN$11,"I.Mad",C25:AN25)</f>
        <v>0</v>
      </c>
      <c r="AQ25" s="56">
        <f>SUM(AO25:AP25)</f>
        <v>7.1137429001993873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72"/>
      <c r="K26" s="56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72"/>
      <c r="K27" s="56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72"/>
      <c r="K28" s="5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72"/>
      <c r="J29" s="72"/>
      <c r="K29" s="5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10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111"/>
      <c r="J30" s="72"/>
      <c r="K30" s="5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>
        <v>5.2864214992927865E-2</v>
      </c>
      <c r="Z30" s="111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5.2864214992927865E-2</v>
      </c>
      <c r="AP30" s="53">
        <f t="shared" si="2"/>
        <v>0</v>
      </c>
      <c r="AQ30" s="56">
        <f t="shared" si="0"/>
        <v>5.2864214992927865E-2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1309</v>
      </c>
      <c r="D38" s="56">
        <f t="shared" si="3"/>
        <v>0</v>
      </c>
      <c r="E38" s="56">
        <f t="shared" si="3"/>
        <v>2257</v>
      </c>
      <c r="F38" s="56">
        <f t="shared" si="3"/>
        <v>4</v>
      </c>
      <c r="G38" s="56">
        <f t="shared" si="3"/>
        <v>12057.320000000002</v>
      </c>
      <c r="H38" s="56">
        <f t="shared" si="3"/>
        <v>78.040000000000006</v>
      </c>
      <c r="I38" s="56">
        <f t="shared" si="3"/>
        <v>15708.17</v>
      </c>
      <c r="J38" s="56">
        <f t="shared" si="3"/>
        <v>4876</v>
      </c>
      <c r="K38" s="56">
        <f t="shared" si="3"/>
        <v>1456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4180</v>
      </c>
      <c r="R38" s="56">
        <f t="shared" si="3"/>
        <v>0</v>
      </c>
      <c r="S38" s="56">
        <f t="shared" si="3"/>
        <v>2750</v>
      </c>
      <c r="T38" s="56">
        <f t="shared" si="3"/>
        <v>0</v>
      </c>
      <c r="U38" s="56">
        <f t="shared" si="3"/>
        <v>2170</v>
      </c>
      <c r="V38" s="56">
        <f t="shared" si="3"/>
        <v>0</v>
      </c>
      <c r="W38" s="56">
        <f t="shared" si="3"/>
        <v>0</v>
      </c>
      <c r="X38" s="56">
        <f t="shared" si="3"/>
        <v>0</v>
      </c>
      <c r="Y38" s="56">
        <f t="shared" si="3"/>
        <v>665.79499999999996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42553.284999999996</v>
      </c>
      <c r="AP38" s="56">
        <f>SUM(AP12,AP18,AP24:AP37)</f>
        <v>4958.04</v>
      </c>
      <c r="AQ38" s="56">
        <f>SUM(AO38:AP38)</f>
        <v>47511.324999999997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17.3</v>
      </c>
      <c r="H39" s="58"/>
      <c r="I39" s="91">
        <v>20.2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16.3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63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3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3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3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3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2016-12-23T17:11:32Z</dcterms:modified>
</cp:coreProperties>
</file>