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<sst xmlns="http://schemas.openxmlformats.org/spreadsheetml/2006/main" count="364" uniqueCount="66">
  <si>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</si>
  <si>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</si>
  <si>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</si>
  <si>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</si>
  <si>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</si>
  <si>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</si>
  <si>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</si>
  <si>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</si>
  <si>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</si>
  <si>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</si>
  <si>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</si>
  <si>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</si>
  <si>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</si>
  <si>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</si>
  <si>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</si>
  <si>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</si>
  <si>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</si>
  <si>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</si>
  <si>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</si>
  <si>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</si>
  <si>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</si>
  <si>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</si>
  <si>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</si>
  <si>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</si>
  <si>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</si>
  <si>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</si>
  <si>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</si>
  <si>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</si>
  <si>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</si>
  <si>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</si>
  <si>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</si>
  <si>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</si>
  <si>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</si>
  <si>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</si>
  <si>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</si>
  <si>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</si>
  <si>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</si>
  <si>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</si>
  <si>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</si>
  <si>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</si>
  <si>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</si>
  <si>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</si>
  <si>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</si>
  <si>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</si>
  <si>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</si>
  <si>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</si>
  <si>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</si>
  <si>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</si>
  <si>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</si>
  <si>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</si>
  <si>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</si>
  <si>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</si>
  <si>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</si>
  <si>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</si>
  <si>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</si>
  <si>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</si>
  <si>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</si>
  <si>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</si>
  <si>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</si>
  <si>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</si>
  <si>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</si>
  <si>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</si>
  <si>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R.M.N°427-2015-PRODUCE,R.M.N°228-2016-PRODUCE,R.M.N°238-2016-PRODUCE,R.M.N°242-2016-PRODUCE</t>
  </si>
  <si>
    <t xml:space="preserve">        Fecha  : 22/07/2016</t>
  </si>
  <si>
    <t>Callao, 25 de julio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</si>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</sst>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R17" sqref="R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55</v>
      </c>
      <c r="X10" s="123"/>
      <c r="Y10" s="114" t="s">
        <v>48</v>
      </c>
      <c r="Z10" s="115"/>
      <c r="AA10" s="122" t="s">
        <v>38</v>
      </c>
      <c r="AB10" s="123"/>
      <c r="AC10" s="122" t="s">
        <v>13</v>
      </c>
      <c r="AD10" s="123"/>
      <c r="AE10" s="121" t="s">
        <v>49</v>
      </c>
      <c r="AF10" s="115"/>
      <c r="AG10" s="121" t="s">
        <v>50</v>
      </c>
      <c r="AH10" s="115"/>
      <c r="AI10" s="121" t="s">
        <v>51</v>
      </c>
      <c r="AJ10" s="115"/>
      <c r="AK10" s="121" t="s">
        <v>52</v>
      </c>
      <c r="AL10" s="115"/>
      <c r="AM10" s="121" t="s">
        <v>53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462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358.28300000000002</v>
      </c>
      <c r="R12" s="53">
        <v>0</v>
      </c>
      <c r="S12" s="53">
        <v>474.09399999999999</v>
      </c>
      <c r="T12" s="53">
        <v>228.45500000000001</v>
      </c>
      <c r="U12" s="53">
        <v>1001.975</v>
      </c>
      <c r="V12" s="53">
        <v>786.78099999999995</v>
      </c>
      <c r="W12" s="53">
        <v>1630</v>
      </c>
      <c r="X12" s="53">
        <v>2700</v>
      </c>
      <c r="Y12" s="53">
        <v>2387.5300000000002</v>
      </c>
      <c r="Z12" s="53">
        <v>2840.1031326346942</v>
      </c>
      <c r="AA12" s="53">
        <v>1773.6379999999999</v>
      </c>
      <c r="AB12" s="53">
        <v>0</v>
      </c>
      <c r="AC12" s="53">
        <v>7094.0720000000001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14719.592000000001</v>
      </c>
      <c r="AP12" s="54">
        <f>SUMIF($C$11:$AN$11,"I.Mad",C12:AN12)</f>
        <v>7017.3391326346937</v>
      </c>
      <c r="AQ12" s="54">
        <f>SUM(AO12:AP12)</f>
        <v>21736.931132634694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72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6</v>
      </c>
      <c r="R13" s="55" t="s">
        <v>20</v>
      </c>
      <c r="S13" s="55">
        <v>5</v>
      </c>
      <c r="T13" s="55">
        <v>5</v>
      </c>
      <c r="U13" s="55">
        <v>12</v>
      </c>
      <c r="V13" s="55">
        <v>13</v>
      </c>
      <c r="W13" s="55">
        <v>8</v>
      </c>
      <c r="X13" s="55">
        <v>69</v>
      </c>
      <c r="Y13" s="55">
        <v>40</v>
      </c>
      <c r="Z13" s="55">
        <v>68</v>
      </c>
      <c r="AA13" s="55">
        <v>21</v>
      </c>
      <c r="AB13" s="55" t="s">
        <v>20</v>
      </c>
      <c r="AC13" s="55">
        <v>56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148</v>
      </c>
      <c r="AP13" s="54">
        <f>SUMIF($C$11:$AN$11,"I.Mad",C13:AN13)</f>
        <v>227</v>
      </c>
      <c r="AQ13" s="54">
        <f>SUM(AO13:AP13)</f>
        <v>375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9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>
        <v>2</v>
      </c>
      <c r="T14" s="55">
        <v>3</v>
      </c>
      <c r="U14" s="55">
        <v>4</v>
      </c>
      <c r="V14" s="55">
        <v>3</v>
      </c>
      <c r="W14" s="55" t="s">
        <v>65</v>
      </c>
      <c r="X14" s="55">
        <v>12</v>
      </c>
      <c r="Y14" s="55">
        <v>4</v>
      </c>
      <c r="Z14" s="55">
        <v>12</v>
      </c>
      <c r="AA14" s="55">
        <v>10</v>
      </c>
      <c r="AB14" s="55" t="s">
        <v>20</v>
      </c>
      <c r="AC14" s="55">
        <v>13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37</v>
      </c>
      <c r="AP14" s="54">
        <f>SUMIF($C$11:$AN$11,"I.Mad",C14:AN14)</f>
        <v>39</v>
      </c>
      <c r="AQ14" s="54">
        <f>SUM(AO14:AP14)</f>
        <v>76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</v>
      </c>
      <c r="T15" s="55">
        <v>0</v>
      </c>
      <c r="U15" s="55">
        <v>0</v>
      </c>
      <c r="V15" s="55">
        <v>0</v>
      </c>
      <c r="W15" s="55" t="s">
        <v>20</v>
      </c>
      <c r="X15" s="55">
        <v>0</v>
      </c>
      <c r="Y15" s="55">
        <v>0</v>
      </c>
      <c r="Z15" s="55">
        <v>0</v>
      </c>
      <c r="AA15" s="55">
        <v>0.2495584910875189</v>
      </c>
      <c r="AB15" s="55" t="s">
        <v>20</v>
      </c>
      <c r="AC15" s="55">
        <v>1.4415011448843134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15.5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>
        <v>13.5</v>
      </c>
      <c r="T16" s="61">
        <v>13.5</v>
      </c>
      <c r="U16" s="61">
        <v>13.5</v>
      </c>
      <c r="V16" s="61">
        <v>14</v>
      </c>
      <c r="W16" s="61" t="s">
        <v>20</v>
      </c>
      <c r="X16" s="61">
        <v>13.5</v>
      </c>
      <c r="Y16" s="61">
        <v>13.5</v>
      </c>
      <c r="Z16" s="61">
        <v>13.5</v>
      </c>
      <c r="AA16" s="61">
        <v>13.5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>
        <v>1.1559999999999999</v>
      </c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1.1559999999999999</v>
      </c>
      <c r="AP24" s="54">
        <f>SUMIF($C$11:$AN$11,"I.Mad",C24:AN24)</f>
        <v>0</v>
      </c>
      <c r="AQ24" s="58">
        <f t="shared" ref="AQ24:AQ37" si="0">SUM(AO24:AP24)</f>
        <v>1.1559999999999999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>
        <v>1.7169349564336802</v>
      </c>
      <c r="R25" s="74"/>
      <c r="S25" s="74">
        <v>0.90606060606060612</v>
      </c>
      <c r="T25" s="74">
        <v>1.5448484848484849</v>
      </c>
      <c r="U25" s="74">
        <v>33.025000000000006</v>
      </c>
      <c r="V25" s="74">
        <v>3.21875</v>
      </c>
      <c r="W25" s="58"/>
      <c r="X25" s="58"/>
      <c r="Y25" s="74">
        <v>31.990059160148569</v>
      </c>
      <c r="Z25" s="58">
        <v>48.125782727601369</v>
      </c>
      <c r="AA25" s="74">
        <v>6.3620000000000001</v>
      </c>
      <c r="AB25" s="74"/>
      <c r="AC25" s="58">
        <v>24.771999999999998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98.772054722642849</v>
      </c>
      <c r="AP25" s="54">
        <f t="shared" ref="AP25:AP37" si="2">SUMIF($C$11:$AN$11,"I.Mad",C25:AN25)</f>
        <v>52.889381212449855</v>
      </c>
      <c r="AQ25" s="58">
        <f>SUM(AO25:AP25)</f>
        <v>151.6614359350927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>
        <v>0.88362794535814837</v>
      </c>
      <c r="Z30" s="74">
        <v>4.9310846377047071</v>
      </c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0.88362794535814837</v>
      </c>
      <c r="AP30" s="54">
        <f t="shared" si="2"/>
        <v>4.9310846377047071</v>
      </c>
      <c r="AQ30" s="58">
        <f t="shared" si="0"/>
        <v>5.814712583062855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462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359.99993495643372</v>
      </c>
      <c r="R38" s="58">
        <f t="shared" si="3"/>
        <v>0</v>
      </c>
      <c r="S38" s="58">
        <f>+SUM(S12,S18,S24:S37)</f>
        <v>475.00006060606057</v>
      </c>
      <c r="T38" s="58">
        <f t="shared" si="3"/>
        <v>229.99984848484848</v>
      </c>
      <c r="U38" s="58">
        <f>+SUM(U12,U18,U24:U37)</f>
        <v>1035</v>
      </c>
      <c r="V38" s="58">
        <f t="shared" si="3"/>
        <v>789.99974999999995</v>
      </c>
      <c r="W38" s="58">
        <f t="shared" si="3"/>
        <v>1630</v>
      </c>
      <c r="X38" s="58">
        <f t="shared" si="3"/>
        <v>2700</v>
      </c>
      <c r="Y38" s="58">
        <f>+SUM(Y12,Y18,Y24:Y37)</f>
        <v>2420.4036871055068</v>
      </c>
      <c r="Z38" s="58">
        <f>+SUM(Z12,Z18,Z24:Z37)</f>
        <v>2893.1600000000003</v>
      </c>
      <c r="AA38" s="58">
        <f>+SUM(AA12,AA18,AA24:AA37)</f>
        <v>1780</v>
      </c>
      <c r="AB38" s="58">
        <f t="shared" ref="AB38:AN38" si="4">+SUM(AB12,AB18,AB24:AB37)</f>
        <v>0</v>
      </c>
      <c r="AC38" s="58">
        <f>+SUM(AC12,AC18,AC24:AC37)</f>
        <v>7120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14820.403682668004</v>
      </c>
      <c r="AP38" s="58">
        <f>SUM(AP12,AP18,AP24:AP37)</f>
        <v>7075.1595984848482</v>
      </c>
      <c r="AQ38" s="58">
        <f>SUM(AO38:AP38)</f>
        <v>21895.563281152852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16.8</v>
      </c>
      <c r="H39" s="60"/>
      <c r="I39" s="93">
        <v>18.13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16.100000000000001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2016-07-25T20:39:27Z</dcterms:modified>
</cp:coreProperties>
</file>