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<sst xmlns="http://schemas.openxmlformats.org/spreadsheetml/2006/main" count="371" uniqueCount="69">
  <si>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</si>
  <si>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</si>
  <si>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</si>
  <si>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</si>
  <si>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</si>
  <si>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</si>
  <si>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</si>
  <si>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</si>
  <si>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</si>
  <si>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</si>
  <si>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</si>
  <si>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</si>
  <si>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</si>
  <si>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</si>
  <si>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</si>
  <si>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</si>
  <si>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</si>
  <si>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</si>
  <si>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</si>
  <si>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</si>
  <si>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</si>
  <si>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</si>
  <si>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</si>
  <si>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</si>
  <si>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</si>
  <si>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</si>
  <si>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</si>
  <si>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</si>
  <si>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</si>
  <si>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</si>
  <si>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</si>
  <si>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</si>
  <si>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</si>
  <si>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</si>
  <si>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</si>
  <si>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</si>
  <si>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</si>
  <si>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</si>
  <si>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</si>
  <si>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</si>
  <si>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</si>
  <si>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</si>
  <si>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</si>
  <si>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</si>
  <si>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</si>
  <si>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</si>
  <si>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</si>
  <si>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</si>
  <si>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</si>
  <si>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</si>
  <si>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</si>
  <si>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</si>
  <si>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</si>
  <si>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</si>
  <si>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</si>
  <si>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</si>
  <si>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</si>
  <si>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</si>
  <si>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</si>
  <si>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</si>
  <si>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</si>
  <si>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</si>
  <si>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</si>
  <si>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</si>
  <si>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</si>
  <si>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</si>
  <si>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>SM</t>
  </si>
  <si>
    <t xml:space="preserve">        Fecha  : 22/06/2022</t>
  </si>
  <si>
    <t>Callao, 23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</si>
</sst>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Q26" sqref="Q2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225.33499999999995</v>
      </c>
      <c r="I12" s="30">
        <v>9675.69</v>
      </c>
      <c r="J12" s="30">
        <v>296.04000000000002</v>
      </c>
      <c r="K12" s="30">
        <v>514.9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3580</v>
      </c>
      <c r="R12" s="30">
        <v>0</v>
      </c>
      <c r="S12" s="30">
        <v>3930</v>
      </c>
      <c r="T12" s="30">
        <v>140</v>
      </c>
      <c r="U12" s="30">
        <v>1240</v>
      </c>
      <c r="V12" s="30">
        <v>625</v>
      </c>
      <c r="W12" s="74">
        <v>1320</v>
      </c>
      <c r="X12" s="30">
        <v>0</v>
      </c>
      <c r="Y12" s="30">
        <v>2434.11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97.88</v>
      </c>
      <c r="AL12" s="30">
        <v>0</v>
      </c>
      <c r="AM12" s="30">
        <v>848.59</v>
      </c>
      <c r="AN12" s="30">
        <v>0</v>
      </c>
      <c r="AO12" s="30">
        <f>SUMIF($C$11:$AN$11,"Ind",C12:AN12)</f>
        <v>23641.170000000002</v>
      </c>
      <c r="AP12" s="30">
        <f>SUMIF($C$11:$AN$11,"I.Mad",C12:AN12)</f>
        <v>1286.375</v>
      </c>
      <c r="AQ12" s="30">
        <f>SUM(AO12:AP12)</f>
        <v>24927.545000000002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>
        <v>7</v>
      </c>
      <c r="I13" s="30">
        <v>44</v>
      </c>
      <c r="J13" s="30">
        <v>10</v>
      </c>
      <c r="K13" s="30">
        <v>2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32</v>
      </c>
      <c r="R13" s="30" t="s">
        <v>34</v>
      </c>
      <c r="S13" s="30">
        <v>21</v>
      </c>
      <c r="T13" s="30">
        <v>2</v>
      </c>
      <c r="U13" s="30">
        <v>8</v>
      </c>
      <c r="V13" s="30">
        <v>10</v>
      </c>
      <c r="W13" s="74">
        <v>12</v>
      </c>
      <c r="X13" s="30" t="s">
        <v>34</v>
      </c>
      <c r="Y13" s="30">
        <v>10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1</v>
      </c>
      <c r="AL13" s="30" t="s">
        <v>34</v>
      </c>
      <c r="AM13" s="30">
        <v>10</v>
      </c>
      <c r="AN13" s="30" t="s">
        <v>34</v>
      </c>
      <c r="AO13" s="30">
        <f>SUMIF($C$11:$AN$11,"Ind*",C13:AN13)</f>
        <v>140</v>
      </c>
      <c r="AP13" s="30">
        <f>SUMIF($C$11:$AN$11,"I.Mad",C13:AN13)</f>
        <v>29</v>
      </c>
      <c r="AQ13" s="30">
        <f>SUM(AO13:AP13)</f>
        <v>169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>
        <v>3</v>
      </c>
      <c r="I14" s="30">
        <v>10</v>
      </c>
      <c r="J14" s="30" t="s">
        <v>66</v>
      </c>
      <c r="K14" s="30" t="s">
        <v>66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12</v>
      </c>
      <c r="R14" s="30" t="s">
        <v>34</v>
      </c>
      <c r="S14" s="30">
        <v>7</v>
      </c>
      <c r="T14" s="30">
        <v>1</v>
      </c>
      <c r="U14" s="30">
        <v>4</v>
      </c>
      <c r="V14" s="30">
        <v>2</v>
      </c>
      <c r="W14" s="74">
        <v>5</v>
      </c>
      <c r="X14" s="30" t="s">
        <v>34</v>
      </c>
      <c r="Y14" s="30">
        <v>3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66</v>
      </c>
      <c r="AL14" s="30" t="s">
        <v>34</v>
      </c>
      <c r="AM14" s="30">
        <v>5</v>
      </c>
      <c r="AN14" s="30" t="s">
        <v>34</v>
      </c>
      <c r="AO14" s="30">
        <f>SUMIF($C$11:$AN$11,"Ind*",C14:AN14)</f>
        <v>46</v>
      </c>
      <c r="AP14" s="30">
        <f>SUMIF($C$11:$AN$11,"I.Mad",C14:AN14)</f>
        <v>6</v>
      </c>
      <c r="AQ14" s="30">
        <f>SUM(AO14:AP14)</f>
        <v>52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>
        <v>42.22004148728422</v>
      </c>
      <c r="I15" s="30">
        <v>6.5184577721978378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6.9370196789026535</v>
      </c>
      <c r="R15" s="30" t="s">
        <v>34</v>
      </c>
      <c r="S15" s="30">
        <v>19.071310439741229</v>
      </c>
      <c r="T15" s="30">
        <v>6.875</v>
      </c>
      <c r="U15" s="30">
        <v>19.346423425287799</v>
      </c>
      <c r="V15" s="30">
        <v>5.3541655100163563</v>
      </c>
      <c r="W15" s="30">
        <v>11.141640999153154</v>
      </c>
      <c r="X15" s="30" t="s">
        <v>34</v>
      </c>
      <c r="Y15" s="30">
        <v>10.979551250697856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44.786080149953747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>
        <v>10.5</v>
      </c>
      <c r="I16" s="36">
        <v>12.5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13</v>
      </c>
      <c r="R16" s="36" t="s">
        <v>34</v>
      </c>
      <c r="S16" s="36">
        <v>13</v>
      </c>
      <c r="T16" s="36">
        <v>12.5</v>
      </c>
      <c r="U16" s="36">
        <v>12.5</v>
      </c>
      <c r="V16" s="36">
        <v>12.5</v>
      </c>
      <c r="W16" s="36">
        <v>13</v>
      </c>
      <c r="X16" s="36" t="s">
        <v>34</v>
      </c>
      <c r="Y16" s="36">
        <v>12.5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11.5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225.33499999999995</v>
      </c>
      <c r="I41" s="42">
        <f t="shared" si="3"/>
        <v>9675.69</v>
      </c>
      <c r="J41" s="42">
        <f t="shared" si="3"/>
        <v>296.04000000000002</v>
      </c>
      <c r="K41" s="42">
        <f t="shared" si="3"/>
        <v>514.9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3580</v>
      </c>
      <c r="R41" s="42">
        <f t="shared" si="3"/>
        <v>0</v>
      </c>
      <c r="S41" s="42">
        <f t="shared" si="3"/>
        <v>3930</v>
      </c>
      <c r="T41" s="42">
        <f t="shared" si="3"/>
        <v>140</v>
      </c>
      <c r="U41" s="42">
        <f t="shared" si="3"/>
        <v>1240</v>
      </c>
      <c r="V41" s="42">
        <f t="shared" si="3"/>
        <v>625</v>
      </c>
      <c r="W41" s="42">
        <f t="shared" si="3"/>
        <v>1320</v>
      </c>
      <c r="X41" s="42">
        <f t="shared" si="3"/>
        <v>0</v>
      </c>
      <c r="Y41" s="42">
        <f t="shared" si="3"/>
        <v>2434.11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97.88</v>
      </c>
      <c r="AL41" s="42">
        <f t="shared" si="3"/>
        <v>0</v>
      </c>
      <c r="AM41" s="42">
        <f t="shared" si="3"/>
        <v>848.59</v>
      </c>
      <c r="AN41" s="42">
        <f t="shared" si="3"/>
        <v>0</v>
      </c>
      <c r="AO41" s="42">
        <f>SUM(AO12,AO18,AO24:AO37)</f>
        <v>23641.170000000002</v>
      </c>
      <c r="AP41" s="42">
        <f>SUM(AP12,AP18,AP24:AP37)</f>
        <v>1286.375</v>
      </c>
      <c r="AQ41" s="42">
        <f t="shared" si="2"/>
        <v>24927.545000000002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2022-06-23T20:13:26Z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