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<sst xmlns="http://schemas.openxmlformats.org/spreadsheetml/2006/main" count="377" uniqueCount="71">
  <si>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</si>
  <si>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</si>
  <si>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</si>
  <si>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</si>
  <si>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</si>
  <si>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</si>
  <si>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</si>
  <si>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</si>
  <si>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</si>
  <si>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</si>
  <si>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</si>
  <si>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</si>
  <si>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</si>
  <si>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</si>
  <si>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</si>
  <si>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</si>
  <si>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</si>
  <si>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</si>
  <si>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</si>
  <si>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</si>
  <si>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</si>
  <si>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</si>
  <si>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</si>
  <si>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</si>
  <si>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</si>
  <si>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</si>
  <si>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</si>
  <si>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</si>
  <si>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</si>
  <si>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</si>
  <si>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</si>
  <si>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</si>
  <si>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</si>
  <si>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</si>
  <si>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</si>
  <si>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</si>
  <si>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</si>
  <si>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</si>
  <si>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</si>
  <si>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</si>
  <si>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</si>
  <si>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</si>
  <si>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</si>
  <si>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</si>
  <si>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</si>
  <si>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</si>
  <si>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</si>
  <si>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</si>
  <si>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</si>
  <si>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</si>
  <si>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</si>
  <si>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</si>
  <si>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</si>
  <si>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</si>
  <si>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</si>
  <si>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</si>
  <si>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</si>
  <si>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</si>
  <si>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</si>
  <si>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</si>
  <si>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</si>
  <si>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</si>
  <si>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MALAGUA</t>
  </si>
  <si>
    <t>BAGRE</t>
  </si>
  <si>
    <t>GCQ/due</t>
  </si>
  <si>
    <t>Puerto cerrado por oleaje anómalo</t>
  </si>
  <si>
    <t>FALSO VOLADOR</t>
  </si>
  <si>
    <t>Callao, 24 de junio del 2019</t>
  </si>
  <si>
    <t xml:space="preserve">        Fecha  : 22/06/2019</t>
  </si>
  <si>
    <t>S/M</t>
  </si>
  <si>
    <t>11,5 Y 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</si>
</sst>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167" fontId="35" fillId="0" borderId="1" xfId="0" quotePrefix="1" applyNumberFormat="1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K4" zoomScale="26" zoomScaleNormal="26" workbookViewId="0">
      <selection activeCell="AB27" sqref="AB2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5.42578125" style="2" customWidth="1"/>
    <col min="10" max="10" width="26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1" t="s">
        <v>59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45" customHeight="1" x14ac:dyDescent="0.5">
      <c r="B5" s="122" t="s">
        <v>38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35</v>
      </c>
      <c r="AN6" s="123"/>
      <c r="AO6" s="123"/>
      <c r="AP6" s="123"/>
      <c r="AQ6" s="123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5"/>
      <c r="E10" s="127" t="s">
        <v>58</v>
      </c>
      <c r="F10" s="128"/>
      <c r="G10" s="117" t="s">
        <v>5</v>
      </c>
      <c r="H10" s="118"/>
      <c r="I10" s="120" t="s">
        <v>43</v>
      </c>
      <c r="J10" s="120"/>
      <c r="K10" s="120" t="s">
        <v>6</v>
      </c>
      <c r="L10" s="120"/>
      <c r="M10" s="116" t="s">
        <v>7</v>
      </c>
      <c r="N10" s="119"/>
      <c r="O10" s="116" t="s">
        <v>8</v>
      </c>
      <c r="P10" s="119"/>
      <c r="Q10" s="117" t="s">
        <v>9</v>
      </c>
      <c r="R10" s="118"/>
      <c r="S10" s="117" t="s">
        <v>10</v>
      </c>
      <c r="T10" s="118"/>
      <c r="U10" s="117" t="s">
        <v>11</v>
      </c>
      <c r="V10" s="118"/>
      <c r="W10" s="117" t="s">
        <v>50</v>
      </c>
      <c r="X10" s="118"/>
      <c r="Y10" s="116" t="s">
        <v>44</v>
      </c>
      <c r="Z10" s="115"/>
      <c r="AA10" s="116" t="s">
        <v>36</v>
      </c>
      <c r="AB10" s="115"/>
      <c r="AC10" s="116" t="s">
        <v>12</v>
      </c>
      <c r="AD10" s="115"/>
      <c r="AE10" s="114" t="s">
        <v>52</v>
      </c>
      <c r="AF10" s="115"/>
      <c r="AG10" s="114" t="s">
        <v>45</v>
      </c>
      <c r="AH10" s="115"/>
      <c r="AI10" s="114" t="s">
        <v>46</v>
      </c>
      <c r="AJ10" s="115"/>
      <c r="AK10" s="114" t="s">
        <v>47</v>
      </c>
      <c r="AL10" s="115"/>
      <c r="AM10" s="114" t="s">
        <v>48</v>
      </c>
      <c r="AN10" s="115"/>
      <c r="AO10" s="125" t="s">
        <v>13</v>
      </c>
      <c r="AP10" s="126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2539</v>
      </c>
      <c r="F12" s="49">
        <v>0</v>
      </c>
      <c r="G12" s="49">
        <v>6472.835</v>
      </c>
      <c r="H12" s="49">
        <v>1015.1549999999999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56.730530000000002</v>
      </c>
      <c r="Z12" s="49">
        <v>0</v>
      </c>
      <c r="AA12" s="49">
        <v>2469.6337692307688</v>
      </c>
      <c r="AB12" s="49">
        <v>0</v>
      </c>
      <c r="AC12" s="49">
        <v>8705</v>
      </c>
      <c r="AD12" s="49">
        <v>0</v>
      </c>
      <c r="AE12" s="49">
        <v>213.50000000000003</v>
      </c>
      <c r="AF12" s="49">
        <v>103.625</v>
      </c>
      <c r="AG12" s="49">
        <v>0</v>
      </c>
      <c r="AH12" s="49">
        <v>0</v>
      </c>
      <c r="AI12" s="49">
        <v>0</v>
      </c>
      <c r="AJ12" s="49">
        <v>0</v>
      </c>
      <c r="AK12" s="49">
        <v>953.20500000000015</v>
      </c>
      <c r="AL12" s="49">
        <v>95.075000000000003</v>
      </c>
      <c r="AM12" s="49">
        <v>966.495</v>
      </c>
      <c r="AN12" s="49">
        <v>365.04</v>
      </c>
      <c r="AO12" s="50">
        <f>SUMIF($C$11:$AN$11,"Ind*",C12:AN12)</f>
        <v>22376.399299230769</v>
      </c>
      <c r="AP12" s="50">
        <f>SUMIF($C$11:$AN$11,"I.Mad",C12:AN12)</f>
        <v>1578.8949999999998</v>
      </c>
      <c r="AQ12" s="50">
        <f>SUM(AO12:AP12)</f>
        <v>23955.294299230769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18</v>
      </c>
      <c r="F13" s="51" t="s">
        <v>19</v>
      </c>
      <c r="G13" s="51">
        <v>42</v>
      </c>
      <c r="H13" s="51">
        <v>23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>
        <v>5</v>
      </c>
      <c r="Z13" s="51" t="s">
        <v>19</v>
      </c>
      <c r="AA13" s="51">
        <v>9</v>
      </c>
      <c r="AB13" s="51" t="s">
        <v>19</v>
      </c>
      <c r="AC13" s="51">
        <v>41</v>
      </c>
      <c r="AD13" s="51" t="s">
        <v>19</v>
      </c>
      <c r="AE13" s="51">
        <v>4</v>
      </c>
      <c r="AF13" s="51">
        <v>1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>
        <v>16</v>
      </c>
      <c r="AL13" s="51">
        <v>2</v>
      </c>
      <c r="AM13" s="51">
        <v>13</v>
      </c>
      <c r="AN13" s="51">
        <v>6</v>
      </c>
      <c r="AO13" s="50">
        <f>SUMIF($C$11:$AN$11,"Ind*",C13:AN13)</f>
        <v>148</v>
      </c>
      <c r="AP13" s="50">
        <f>SUMIF($C$11:$AN$11,"I.Mad",C13:AN13)</f>
        <v>32</v>
      </c>
      <c r="AQ13" s="50">
        <f>SUM(AO13:AP13)</f>
        <v>180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69</v>
      </c>
      <c r="F14" s="51" t="s">
        <v>19</v>
      </c>
      <c r="G14" s="51">
        <v>14</v>
      </c>
      <c r="H14" s="51">
        <v>6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>
        <v>3</v>
      </c>
      <c r="Z14" s="51" t="s">
        <v>19</v>
      </c>
      <c r="AA14" s="51">
        <v>5</v>
      </c>
      <c r="AB14" s="51" t="s">
        <v>19</v>
      </c>
      <c r="AC14" s="51">
        <v>6</v>
      </c>
      <c r="AD14" s="51" t="s">
        <v>19</v>
      </c>
      <c r="AE14" s="51">
        <v>2</v>
      </c>
      <c r="AF14" s="51" t="s">
        <v>69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>
        <v>5</v>
      </c>
      <c r="AL14" s="51">
        <v>1</v>
      </c>
      <c r="AM14" s="51">
        <v>4</v>
      </c>
      <c r="AN14" s="51">
        <v>2</v>
      </c>
      <c r="AO14" s="50">
        <f>SUMIF($C$11:$AN$11,"Ind*",C14:AN14)</f>
        <v>39</v>
      </c>
      <c r="AP14" s="50">
        <f>SUMIF($C$11:$AN$11,"I.Mad",C14:AN14)</f>
        <v>9</v>
      </c>
      <c r="AQ14" s="50">
        <f>SUM(AO14:AP14)</f>
        <v>48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29.205354132426592</v>
      </c>
      <c r="H15" s="51">
        <v>32.132739119559702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>
        <v>4.8901570000000003</v>
      </c>
      <c r="Z15" s="51" t="s">
        <v>19</v>
      </c>
      <c r="AA15" s="51">
        <v>83.014224375897754</v>
      </c>
      <c r="AB15" s="51" t="s">
        <v>19</v>
      </c>
      <c r="AC15" s="51">
        <v>37.307028497197983</v>
      </c>
      <c r="AD15" s="51" t="s">
        <v>19</v>
      </c>
      <c r="AE15" s="51">
        <v>84.820516539692235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>
        <v>37.996446384414888</v>
      </c>
      <c r="AL15" s="51">
        <v>27.173913043478258</v>
      </c>
      <c r="AM15" s="51">
        <v>56.442998157024739</v>
      </c>
      <c r="AN15" s="51">
        <v>71.491428296176878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12.5</v>
      </c>
      <c r="H16" s="56">
        <v>12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>
        <v>13</v>
      </c>
      <c r="Z16" s="56" t="s">
        <v>19</v>
      </c>
      <c r="AA16" s="56">
        <v>10.5</v>
      </c>
      <c r="AB16" s="56" t="s">
        <v>19</v>
      </c>
      <c r="AC16" s="113" t="s">
        <v>70</v>
      </c>
      <c r="AD16" s="56" t="s">
        <v>19</v>
      </c>
      <c r="AE16" s="56">
        <v>9.5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>
        <v>12</v>
      </c>
      <c r="AL16" s="56">
        <v>12</v>
      </c>
      <c r="AM16" s="56">
        <v>10.5</v>
      </c>
      <c r="AN16" s="56">
        <v>10.5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>
        <v>6.4472180000000004E-2</v>
      </c>
      <c r="Z30" s="53"/>
      <c r="AA30" s="53">
        <v>0.27600000000000002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0.34047218000000001</v>
      </c>
      <c r="AP30" s="50">
        <f t="shared" si="1"/>
        <v>0</v>
      </c>
      <c r="AQ30" s="53">
        <f t="shared" si="2"/>
        <v>0.34047218000000001</v>
      </c>
      <c r="AT30" s="19"/>
      <c r="AU30" s="19"/>
      <c r="AV30" s="19"/>
    </row>
    <row r="31" spans="2:48" ht="50.25" customHeight="1" x14ac:dyDescent="0.55000000000000004">
      <c r="B31" s="79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66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2539</v>
      </c>
      <c r="F41" s="53">
        <f t="shared" si="5"/>
        <v>0</v>
      </c>
      <c r="G41" s="53">
        <f t="shared" si="5"/>
        <v>6472.835</v>
      </c>
      <c r="H41" s="53">
        <f t="shared" si="5"/>
        <v>1015.1549999999999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56.795002180000004</v>
      </c>
      <c r="Z41" s="53">
        <f t="shared" si="5"/>
        <v>0</v>
      </c>
      <c r="AA41" s="53">
        <f t="shared" si="5"/>
        <v>2469.9097692307687</v>
      </c>
      <c r="AB41" s="53">
        <f t="shared" si="5"/>
        <v>0</v>
      </c>
      <c r="AC41" s="53">
        <f>+SUM(AC24:AC40,AC18,AC12)</f>
        <v>8705</v>
      </c>
      <c r="AD41" s="53">
        <f t="shared" si="5"/>
        <v>0</v>
      </c>
      <c r="AE41" s="53">
        <f t="shared" si="5"/>
        <v>213.50000000000003</v>
      </c>
      <c r="AF41" s="53">
        <f t="shared" si="5"/>
        <v>103.625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953.20500000000015</v>
      </c>
      <c r="AL41" s="53">
        <f t="shared" si="5"/>
        <v>95.075000000000003</v>
      </c>
      <c r="AM41" s="53">
        <f t="shared" si="5"/>
        <v>966.495</v>
      </c>
      <c r="AN41" s="53">
        <f t="shared" si="5"/>
        <v>365.04</v>
      </c>
      <c r="AO41" s="53">
        <f>SUM(AO12,AO18,AO24:AO37)</f>
        <v>22376.739771410768</v>
      </c>
      <c r="AP41" s="53">
        <f>SUM(AP12,AP18,AP24:AP37)</f>
        <v>1578.8949999999998</v>
      </c>
      <c r="AQ41" s="53">
        <f>SUM(AO41:AP41)</f>
        <v>23955.634771410769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16.600000000000001</v>
      </c>
      <c r="H42" s="55"/>
      <c r="I42" s="88">
        <v>18.399999999999999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 t="s">
        <v>65</v>
      </c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2" t="s">
        <v>64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2019-06-24T18:47:35Z</dcterms:modified>
</cp:coreProperties>
</file>