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Industrial\"/>
    </mc:Choice>
  </mc:AlternateContent>
  <bookViews>
    <workbookView showHorizontalScroll="0" showVerticalScroll="0" showSheetTabs="0" xWindow="0" yWindow="0" windowWidth="20730" windowHeight="913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<sst xmlns="http://schemas.openxmlformats.org/spreadsheetml/2006/main" count="352" uniqueCount="70">
  <si>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</si>
  <si>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</si>
  <si>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</si>
  <si>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</si>
  <si>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</si>
  <si>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</si>
  <si>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</si>
  <si>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</si>
  <si>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</si>
  <si>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</si>
  <si>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</si>
  <si>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</si>
  <si>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</si>
  <si>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</si>
  <si>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</si>
  <si>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</si>
  <si>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</si>
  <si>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</si>
  <si>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</si>
  <si>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</si>
  <si>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</si>
  <si>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</si>
  <si>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</si>
  <si>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</si>
  <si>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</si>
  <si>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</si>
  <si>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</si>
  <si>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</si>
  <si>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</si>
  <si>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</si>
  <si>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</si>
  <si>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</si>
  <si>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</si>
  <si>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</si>
  <si>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</si>
  <si>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</si>
  <si>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</si>
  <si>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</si>
  <si>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</si>
  <si>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</si>
  <si>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</si>
  <si>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</si>
  <si>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</si>
  <si>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</si>
  <si>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</si>
  <si>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</si>
  <si>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</si>
  <si>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</si>
  <si>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</si>
  <si>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</si>
  <si>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</si>
  <si>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</si>
  <si>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</si>
  <si>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</si>
  <si>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</si>
  <si>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</si>
  <si>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R.M.N°010-2017-PRODUCE, R.M.N°099-2017-PRODUCE,  R.M.N°173-2017-PRODUCE</t>
  </si>
  <si>
    <t>MOJARRILLA</t>
  </si>
  <si>
    <t xml:space="preserve">           Atención: Sr. Pedro Olaechea Álvarez-Calderón</t>
  </si>
  <si>
    <t>AYAMARCA</t>
  </si>
  <si>
    <t>POTA</t>
  </si>
  <si>
    <t>MERLUZA</t>
  </si>
  <si>
    <t>BAGRE CON FAJA</t>
  </si>
  <si>
    <t xml:space="preserve">        Fecha  : 22/06/2017</t>
  </si>
  <si>
    <t>Callao, 23 de junio del 2017</t>
  </si>
  <si>
    <t>S/M</t>
  </si>
  <si>
    <t xml:space="preserve">PAMPANO </t>
  </si>
  <si>
    <t>CARACOL</t>
  </si>
  <si>
    <t>11 y 12</t>
  </si>
  <si>
    <t>12 y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</si>
</sst>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6" fillId="0" borderId="1" xfId="0" applyFont="1" applyBorder="1"/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J8" zoomScale="23" zoomScaleNormal="23" workbookViewId="0">
      <selection activeCell="AY42" sqref="AY4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58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63</v>
      </c>
      <c r="AP8" s="123"/>
      <c r="AQ8" s="123"/>
    </row>
    <row r="9" spans="2:48" ht="21.75" customHeight="1" x14ac:dyDescent="0.4">
      <c r="B9" s="14" t="s">
        <v>2</v>
      </c>
      <c r="C9" s="11" t="s">
        <v>56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644</v>
      </c>
      <c r="D12" s="51">
        <v>0</v>
      </c>
      <c r="E12" s="51">
        <v>691</v>
      </c>
      <c r="F12" s="51">
        <v>377</v>
      </c>
      <c r="G12" s="51">
        <v>3209.4100000000003</v>
      </c>
      <c r="H12" s="51">
        <v>1349.6099999999997</v>
      </c>
      <c r="I12" s="51">
        <v>825.24</v>
      </c>
      <c r="J12" s="51">
        <v>62.5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1667.0640000000001</v>
      </c>
      <c r="R12" s="51">
        <v>0</v>
      </c>
      <c r="S12" s="51">
        <v>770.84199999999998</v>
      </c>
      <c r="T12" s="51">
        <v>193.63200000000001</v>
      </c>
      <c r="U12" s="51">
        <v>615</v>
      </c>
      <c r="V12" s="51">
        <v>505</v>
      </c>
      <c r="W12" s="51">
        <v>3045</v>
      </c>
      <c r="X12" s="51">
        <v>0</v>
      </c>
      <c r="Y12" s="51">
        <v>888.76639999999998</v>
      </c>
      <c r="Z12" s="51">
        <v>206.58580000000001</v>
      </c>
      <c r="AA12" s="51">
        <v>4565.6948000000002</v>
      </c>
      <c r="AB12" s="51">
        <v>0</v>
      </c>
      <c r="AC12" s="51">
        <v>9170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26092.017200000002</v>
      </c>
      <c r="AP12" s="52">
        <f>SUMIF($C$11:$AN$11,"I.Mad",C12:AN12)</f>
        <v>2694.3277999999996</v>
      </c>
      <c r="AQ12" s="52">
        <f>SUM(AO12:AP12)</f>
        <v>28786.345000000001</v>
      </c>
      <c r="AS12" s="26"/>
      <c r="AT12" s="60"/>
    </row>
    <row r="13" spans="2:48" ht="50.25" customHeight="1" x14ac:dyDescent="0.55000000000000004">
      <c r="B13" s="81" t="s">
        <v>19</v>
      </c>
      <c r="C13" s="53">
        <v>3</v>
      </c>
      <c r="D13" s="53" t="s">
        <v>20</v>
      </c>
      <c r="E13" s="53">
        <v>3</v>
      </c>
      <c r="F13" s="53">
        <v>22</v>
      </c>
      <c r="G13" s="53">
        <v>11</v>
      </c>
      <c r="H13" s="53">
        <v>70</v>
      </c>
      <c r="I13" s="53">
        <v>11</v>
      </c>
      <c r="J13" s="53">
        <v>4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11</v>
      </c>
      <c r="R13" s="53" t="s">
        <v>20</v>
      </c>
      <c r="S13" s="53">
        <v>8</v>
      </c>
      <c r="T13" s="53">
        <v>3</v>
      </c>
      <c r="U13" s="53">
        <v>6</v>
      </c>
      <c r="V13" s="53">
        <v>9</v>
      </c>
      <c r="W13" s="53">
        <v>20</v>
      </c>
      <c r="X13" s="53" t="s">
        <v>20</v>
      </c>
      <c r="Y13" s="53">
        <v>7</v>
      </c>
      <c r="Z13" s="53">
        <v>2</v>
      </c>
      <c r="AA13" s="53">
        <v>35</v>
      </c>
      <c r="AB13" s="53" t="s">
        <v>20</v>
      </c>
      <c r="AC13" s="53">
        <v>80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195</v>
      </c>
      <c r="AP13" s="52">
        <f>SUMIF($C$11:$AN$11,"I.Mad",C13:AN13)</f>
        <v>110</v>
      </c>
      <c r="AQ13" s="52">
        <f>SUM(AO13:AP13)</f>
        <v>305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>
        <v>2</v>
      </c>
      <c r="D14" s="53" t="s">
        <v>20</v>
      </c>
      <c r="E14" s="53">
        <v>3</v>
      </c>
      <c r="F14" s="53">
        <v>4</v>
      </c>
      <c r="G14" s="53">
        <v>4</v>
      </c>
      <c r="H14" s="53">
        <v>15</v>
      </c>
      <c r="I14" s="53">
        <v>10</v>
      </c>
      <c r="J14" s="53" t="s">
        <v>65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6</v>
      </c>
      <c r="R14" s="53" t="s">
        <v>20</v>
      </c>
      <c r="S14" s="53">
        <v>4</v>
      </c>
      <c r="T14" s="53">
        <v>1</v>
      </c>
      <c r="U14" s="53">
        <v>1</v>
      </c>
      <c r="V14" s="53">
        <v>5</v>
      </c>
      <c r="W14" s="53">
        <v>8</v>
      </c>
      <c r="X14" s="53" t="s">
        <v>20</v>
      </c>
      <c r="Y14" s="53">
        <v>2</v>
      </c>
      <c r="Z14" s="53">
        <v>1</v>
      </c>
      <c r="AA14" s="53">
        <v>9</v>
      </c>
      <c r="AB14" s="53" t="s">
        <v>20</v>
      </c>
      <c r="AC14" s="53">
        <v>18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67</v>
      </c>
      <c r="AP14" s="52">
        <f>SUMIF($C$11:$AN$11,"I.Mad",C14:AN14)</f>
        <v>26</v>
      </c>
      <c r="AQ14" s="52">
        <f>SUM(AO14:AP14)</f>
        <v>93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>
        <v>0</v>
      </c>
      <c r="D15" s="53" t="s">
        <v>20</v>
      </c>
      <c r="E15" s="53">
        <v>0</v>
      </c>
      <c r="F15" s="53">
        <v>0</v>
      </c>
      <c r="G15" s="53">
        <v>0</v>
      </c>
      <c r="H15" s="53">
        <v>4.8166598378286913</v>
      </c>
      <c r="I15" s="53">
        <v>1.1203835445136827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10.991676528247364</v>
      </c>
      <c r="R15" s="53" t="s">
        <v>20</v>
      </c>
      <c r="S15" s="53">
        <v>12.83722951186779</v>
      </c>
      <c r="T15" s="53">
        <v>27.717391304347831</v>
      </c>
      <c r="U15" s="53">
        <v>13.100436681222705</v>
      </c>
      <c r="V15" s="53">
        <v>11.924498782055718</v>
      </c>
      <c r="W15" s="53">
        <v>7.334438427802719</v>
      </c>
      <c r="X15" s="53" t="s">
        <v>20</v>
      </c>
      <c r="Y15" s="53">
        <v>42.476469999999999</v>
      </c>
      <c r="Z15" s="53">
        <v>24.30939</v>
      </c>
      <c r="AA15" s="53">
        <v>25.21089692108913</v>
      </c>
      <c r="AB15" s="53" t="s">
        <v>20</v>
      </c>
      <c r="AC15" s="53">
        <v>23.60151105444497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>
        <v>14.5</v>
      </c>
      <c r="D16" s="58" t="s">
        <v>20</v>
      </c>
      <c r="E16" s="58">
        <v>14.5</v>
      </c>
      <c r="F16" s="58">
        <v>14</v>
      </c>
      <c r="G16" s="58">
        <v>14.5</v>
      </c>
      <c r="H16" s="58">
        <v>14.5</v>
      </c>
      <c r="I16" s="58">
        <v>13.5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12.5</v>
      </c>
      <c r="R16" s="58" t="s">
        <v>20</v>
      </c>
      <c r="S16" s="58">
        <v>12</v>
      </c>
      <c r="T16" s="58">
        <v>11.5</v>
      </c>
      <c r="U16" s="58">
        <v>12.5</v>
      </c>
      <c r="V16" s="58">
        <v>12</v>
      </c>
      <c r="W16" s="58">
        <v>12.5</v>
      </c>
      <c r="X16" s="58" t="s">
        <v>20</v>
      </c>
      <c r="Y16" s="58" t="s">
        <v>68</v>
      </c>
      <c r="Z16" s="58" t="s">
        <v>69</v>
      </c>
      <c r="AA16" s="58">
        <v>12</v>
      </c>
      <c r="AB16" s="58" t="s">
        <v>20</v>
      </c>
      <c r="AC16" s="58">
        <v>12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>
        <v>9.01</v>
      </c>
      <c r="J25" s="71"/>
      <c r="K25" s="55"/>
      <c r="L25" s="55"/>
      <c r="M25" s="55"/>
      <c r="N25" s="55"/>
      <c r="O25" s="55"/>
      <c r="P25" s="55"/>
      <c r="Q25" s="55">
        <v>17.935997591005066</v>
      </c>
      <c r="R25" s="71"/>
      <c r="S25" s="55">
        <v>9</v>
      </c>
      <c r="T25" s="55">
        <v>1</v>
      </c>
      <c r="U25" s="71"/>
      <c r="V25" s="71"/>
      <c r="W25" s="71"/>
      <c r="X25" s="71"/>
      <c r="Y25" s="71">
        <v>1.3642475000000001</v>
      </c>
      <c r="Z25" s="71">
        <v>0.92362610000000001</v>
      </c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37.310245091005065</v>
      </c>
      <c r="AP25" s="52">
        <f t="shared" si="1"/>
        <v>1.9236260999999999</v>
      </c>
      <c r="AQ25" s="55">
        <f>SUM(AO25:AP25)</f>
        <v>39.233871191005065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71">
        <v>4.3052000000000001</v>
      </c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4.3052000000000001</v>
      </c>
      <c r="AP30" s="52">
        <f t="shared" si="1"/>
        <v>0</v>
      </c>
      <c r="AQ30" s="55">
        <f t="shared" si="2"/>
        <v>4.3052000000000001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>
        <v>0.43667810177244143</v>
      </c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0.43667810177244143</v>
      </c>
      <c r="AP31" s="52">
        <f t="shared" ref="AP31:AP37" si="4">SUMIF($C$11:$AN$11,"I.Mad",C31:AN31)</f>
        <v>0</v>
      </c>
      <c r="AQ31" s="55">
        <f t="shared" si="2"/>
        <v>0.43667810177244143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60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61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57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59</v>
      </c>
      <c r="C37" s="55"/>
      <c r="D37" s="55"/>
      <c r="E37" s="55"/>
      <c r="F37" s="55"/>
      <c r="G37" s="55"/>
      <c r="H37" s="55"/>
      <c r="I37" s="55">
        <v>1.6244425385934822</v>
      </c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1.6244425385934822</v>
      </c>
      <c r="AP37" s="52">
        <f t="shared" si="4"/>
        <v>0</v>
      </c>
      <c r="AQ37" s="55">
        <f t="shared" si="2"/>
        <v>1.6244425385934822</v>
      </c>
    </row>
    <row r="38" spans="2:43" ht="50.25" customHeight="1" x14ac:dyDescent="0.55000000000000004">
      <c r="B38" s="81" t="s">
        <v>67</v>
      </c>
      <c r="C38" s="55"/>
      <c r="D38" s="71"/>
      <c r="E38" s="55"/>
      <c r="F38" s="55"/>
      <c r="G38" s="55"/>
      <c r="H38" s="55"/>
      <c r="I38" s="71">
        <v>0.39500000000000002</v>
      </c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0.39500000000000002</v>
      </c>
      <c r="AP38" s="52">
        <f t="shared" ref="AP38:AP40" si="6">SUMIF($C$11:$AN$11,"I.Mad",C38:AN38)</f>
        <v>0</v>
      </c>
      <c r="AQ38" s="55">
        <f t="shared" ref="AQ38:AQ40" si="7">SUM(AO38:AP38)</f>
        <v>0.39500000000000002</v>
      </c>
    </row>
    <row r="39" spans="2:43" ht="50.25" customHeight="1" x14ac:dyDescent="0.55000000000000004">
      <c r="B39" s="81" t="s">
        <v>62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55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66</v>
      </c>
      <c r="C40" s="55"/>
      <c r="D40" s="55"/>
      <c r="E40" s="55"/>
      <c r="F40" s="55"/>
      <c r="G40" s="55"/>
      <c r="H40" s="55"/>
      <c r="I40" s="55">
        <v>5.7816180674671243</v>
      </c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5.7816180674671243</v>
      </c>
      <c r="AP40" s="52">
        <f t="shared" si="6"/>
        <v>0</v>
      </c>
      <c r="AQ40" s="55">
        <f t="shared" si="7"/>
        <v>5.7816180674671243</v>
      </c>
    </row>
    <row r="41" spans="2:43" ht="50.25" customHeight="1" x14ac:dyDescent="0.55000000000000004">
      <c r="B41" s="83" t="s">
        <v>34</v>
      </c>
      <c r="C41" s="55">
        <f>+SUM(C24:C40,C18,C12)</f>
        <v>644</v>
      </c>
      <c r="D41" s="55">
        <f t="shared" ref="D41:AN41" si="8">+SUM(D24:D40,D18,D12)</f>
        <v>0</v>
      </c>
      <c r="E41" s="55">
        <f t="shared" si="8"/>
        <v>691</v>
      </c>
      <c r="F41" s="55">
        <f t="shared" si="8"/>
        <v>377</v>
      </c>
      <c r="G41" s="55">
        <f t="shared" si="8"/>
        <v>3209.4100000000003</v>
      </c>
      <c r="H41" s="55">
        <f t="shared" si="8"/>
        <v>1349.6099999999997</v>
      </c>
      <c r="I41" s="55">
        <f t="shared" si="8"/>
        <v>842.48773870783305</v>
      </c>
      <c r="J41" s="55">
        <f t="shared" si="8"/>
        <v>62.5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1684.9999975910052</v>
      </c>
      <c r="R41" s="55">
        <f t="shared" si="8"/>
        <v>0</v>
      </c>
      <c r="S41" s="55">
        <f t="shared" si="8"/>
        <v>779.84199999999998</v>
      </c>
      <c r="T41" s="55">
        <f t="shared" si="8"/>
        <v>194.63200000000001</v>
      </c>
      <c r="U41" s="55">
        <f t="shared" si="8"/>
        <v>615</v>
      </c>
      <c r="V41" s="55">
        <f t="shared" si="8"/>
        <v>505</v>
      </c>
      <c r="W41" s="55">
        <f t="shared" si="8"/>
        <v>3045</v>
      </c>
      <c r="X41" s="55">
        <f t="shared" si="8"/>
        <v>0</v>
      </c>
      <c r="Y41" s="55">
        <f t="shared" si="8"/>
        <v>890.13064750000001</v>
      </c>
      <c r="Z41" s="55">
        <f t="shared" si="8"/>
        <v>207.50942610000001</v>
      </c>
      <c r="AA41" s="55">
        <f t="shared" si="8"/>
        <v>4570</v>
      </c>
      <c r="AB41" s="55">
        <f t="shared" si="8"/>
        <v>0</v>
      </c>
      <c r="AC41" s="55">
        <f t="shared" si="8"/>
        <v>9170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26135.693765731368</v>
      </c>
      <c r="AP41" s="55">
        <f>SUM(AP12,AP18,AP24:AP37)</f>
        <v>2696.2514260999997</v>
      </c>
      <c r="AQ41" s="55">
        <f>SUM(AO41:AP41)</f>
        <v>28831.945191831368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18</v>
      </c>
      <c r="H42" s="114"/>
      <c r="I42" s="57">
        <v>20.2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16.3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64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2017-06-23T19:27:45Z</dcterms:modified>
</cp:coreProperties>
</file>