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<sst xmlns="http://schemas.openxmlformats.org/spreadsheetml/2006/main" count="381" uniqueCount="65">
  <si>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</si>
  <si>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</si>
  <si>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</si>
  <si>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</si>
  <si>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</si>
  <si>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</si>
  <si>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</si>
  <si>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</si>
  <si>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</si>
  <si>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</si>
  <si>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</si>
  <si>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</si>
  <si>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</si>
  <si>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</si>
  <si>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</si>
  <si>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</si>
  <si>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</si>
  <si>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</si>
  <si>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</si>
  <si>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</si>
  <si>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</si>
  <si>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</si>
  <si>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</si>
  <si>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</si>
  <si>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</si>
  <si>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</si>
  <si>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</si>
  <si>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</si>
  <si>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</si>
  <si>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</si>
  <si>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</si>
  <si>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</si>
  <si>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</si>
  <si>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</si>
  <si>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</si>
  <si>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</si>
  <si>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</si>
  <si>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</si>
  <si>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</si>
  <si>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</si>
  <si>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</si>
  <si>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</si>
  <si>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</si>
  <si>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</si>
  <si>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</si>
  <si>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</si>
  <si>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</si>
  <si>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</si>
  <si>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</si>
  <si>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</si>
  <si>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</si>
  <si>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</si>
  <si>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</si>
  <si>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</si>
  <si>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</si>
  <si>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</si>
  <si>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</si>
  <si>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</si>
  <si>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</si>
  <si>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</si>
  <si>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</si>
  <si>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R.M.N°427-2015-PRODUCE,R.M.N°017-2016-PRODUCE,R.M.N°223-2016-PRODUCE,R.M.N°229-2016-PRODUCE</t>
  </si>
  <si>
    <t xml:space="preserve">        Fecha  : 22/06/2016</t>
  </si>
  <si>
    <t>Callao, 23 de junio del 2016</t>
  </si>
  <si>
    <t>CALAMAR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</si>
</sst>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0" zoomScale="25" zoomScaleNormal="25" workbookViewId="0">
      <selection activeCell="AB22" sqref="AB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45</v>
      </c>
    </row>
    <row r="2" spans="2:48" ht="30" x14ac:dyDescent="0.4">
      <c r="B2" s="95" t="s">
        <v>46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38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62</v>
      </c>
      <c r="AP8" s="122"/>
      <c r="AQ8" s="122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47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57</v>
      </c>
      <c r="X10" s="117"/>
      <c r="Y10" s="118" t="s">
        <v>50</v>
      </c>
      <c r="Z10" s="115"/>
      <c r="AA10" s="116" t="s">
        <v>39</v>
      </c>
      <c r="AB10" s="117"/>
      <c r="AC10" s="116" t="s">
        <v>13</v>
      </c>
      <c r="AD10" s="117"/>
      <c r="AE10" s="114" t="s">
        <v>51</v>
      </c>
      <c r="AF10" s="115"/>
      <c r="AG10" s="114" t="s">
        <v>52</v>
      </c>
      <c r="AH10" s="115"/>
      <c r="AI10" s="114" t="s">
        <v>53</v>
      </c>
      <c r="AJ10" s="115"/>
      <c r="AK10" s="114" t="s">
        <v>54</v>
      </c>
      <c r="AL10" s="115"/>
      <c r="AM10" s="114" t="s">
        <v>55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5899</v>
      </c>
      <c r="J12" s="53">
        <v>3780</v>
      </c>
      <c r="K12" s="53">
        <v>507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867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5404.3342813729796</v>
      </c>
      <c r="Z12" s="53">
        <v>607.65123353509762</v>
      </c>
      <c r="AA12" s="53">
        <v>0</v>
      </c>
      <c r="AB12" s="53">
        <v>0</v>
      </c>
      <c r="AC12" s="53">
        <v>2281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14958.33428137298</v>
      </c>
      <c r="AP12" s="54">
        <f>SUMIF($C$11:$AN$11,"I.Mad",C12:AN12)</f>
        <v>4387.6512335350981</v>
      </c>
      <c r="AQ12" s="54">
        <f>SUM(AO12:AP12)</f>
        <v>19345.985514908076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31</v>
      </c>
      <c r="J13" s="55">
        <v>70</v>
      </c>
      <c r="K13" s="55">
        <v>5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10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45</v>
      </c>
      <c r="Z13" s="55">
        <v>9</v>
      </c>
      <c r="AA13" s="55" t="s">
        <v>20</v>
      </c>
      <c r="AB13" s="55" t="s">
        <v>20</v>
      </c>
      <c r="AC13" s="55">
        <v>7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98</v>
      </c>
      <c r="AP13" s="54">
        <f>SUMIF($C$11:$AN$11,"I.Mad",C13:AN13)</f>
        <v>79</v>
      </c>
      <c r="AQ13" s="54">
        <f>SUM(AO13:AP13)</f>
        <v>177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7</v>
      </c>
      <c r="J14" s="55">
        <v>1</v>
      </c>
      <c r="K14" s="55">
        <v>4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>
        <v>9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11</v>
      </c>
      <c r="Z14" s="55">
        <v>2</v>
      </c>
      <c r="AA14" s="55" t="s">
        <v>20</v>
      </c>
      <c r="AB14" s="55" t="s">
        <v>20</v>
      </c>
      <c r="AC14" s="55">
        <v>2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33</v>
      </c>
      <c r="AP14" s="54">
        <f>SUMIF($C$11:$AN$11,"I.Mad",C14:AN14)</f>
        <v>3</v>
      </c>
      <c r="AQ14" s="54">
        <f>SUM(AO14:AP14)</f>
        <v>36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0.10992172312313943</v>
      </c>
      <c r="J15" s="55">
        <v>0</v>
      </c>
      <c r="K15" s="55">
        <v>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>
        <v>0.16663497538898084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3.1641516312889952E-2</v>
      </c>
      <c r="Z15" s="55">
        <v>0</v>
      </c>
      <c r="AA15" s="55" t="s">
        <v>20</v>
      </c>
      <c r="AB15" s="55" t="s">
        <v>20</v>
      </c>
      <c r="AC15" s="55">
        <v>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14.5</v>
      </c>
      <c r="J16" s="61">
        <v>15</v>
      </c>
      <c r="K16" s="61">
        <v>14.5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>
        <v>14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14</v>
      </c>
      <c r="Z16" s="61">
        <v>14</v>
      </c>
      <c r="AA16" s="61" t="s">
        <v>20</v>
      </c>
      <c r="AB16" s="61" t="s">
        <v>20</v>
      </c>
      <c r="AC16" s="61">
        <v>14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18</v>
      </c>
      <c r="J25" s="74"/>
      <c r="K25" s="74">
        <v>1</v>
      </c>
      <c r="L25" s="58"/>
      <c r="M25" s="58"/>
      <c r="N25" s="58"/>
      <c r="O25" s="58"/>
      <c r="P25" s="58"/>
      <c r="Q25" s="74"/>
      <c r="R25" s="74"/>
      <c r="S25" s="58"/>
      <c r="T25" s="58"/>
      <c r="U25" s="74"/>
      <c r="V25" s="58"/>
      <c r="W25" s="74"/>
      <c r="X25" s="58"/>
      <c r="Y25" s="74">
        <v>112.50689544807494</v>
      </c>
      <c r="Z25" s="74">
        <v>11.407282876501386</v>
      </c>
      <c r="AA25" s="58"/>
      <c r="AB25" s="58"/>
      <c r="AC25" s="58">
        <v>45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176.50689544807494</v>
      </c>
      <c r="AP25" s="54">
        <f t="shared" ref="AP25:AP37" si="2">SUMIF($C$11:$AN$11,"I.Mad",C25:AN25)</f>
        <v>11.407282876501386</v>
      </c>
      <c r="AQ25" s="58">
        <f>SUM(AO25:AP25)</f>
        <v>187.91417832457634</v>
      </c>
      <c r="AT25" s="20"/>
      <c r="AU25" s="20"/>
      <c r="AV25" s="20"/>
    </row>
    <row r="26" spans="2:48" ht="50.25" customHeight="1" x14ac:dyDescent="0.55000000000000004">
      <c r="B26" s="86" t="s">
        <v>43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>
        <v>4</v>
      </c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4</v>
      </c>
      <c r="AP29" s="54">
        <f t="shared" si="2"/>
        <v>0</v>
      </c>
      <c r="AQ29" s="58">
        <f t="shared" si="0"/>
        <v>4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>
        <v>29.303823178946672</v>
      </c>
      <c r="Z30" s="74">
        <v>1.4914835884011277</v>
      </c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29.303823178946672</v>
      </c>
      <c r="AP30" s="54">
        <f t="shared" si="2"/>
        <v>1.4914835884011277</v>
      </c>
      <c r="AQ30" s="58">
        <f t="shared" si="0"/>
        <v>30.7953067673478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48</v>
      </c>
      <c r="C33" s="58"/>
      <c r="D33" s="58"/>
      <c r="E33" s="58"/>
      <c r="F33" s="58"/>
      <c r="G33" s="58"/>
      <c r="H33" s="58"/>
      <c r="I33" s="74">
        <v>1</v>
      </c>
      <c r="J33" s="58"/>
      <c r="K33" s="74">
        <v>0.38500000000000001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1.385</v>
      </c>
      <c r="AP33" s="54">
        <f t="shared" si="2"/>
        <v>0</v>
      </c>
      <c r="AQ33" s="58">
        <f t="shared" si="0"/>
        <v>1.385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74">
        <v>0.4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0.4</v>
      </c>
      <c r="AP34" s="54">
        <f t="shared" si="2"/>
        <v>0</v>
      </c>
      <c r="AQ34" s="58">
        <f t="shared" si="0"/>
        <v>0.4</v>
      </c>
    </row>
    <row r="35" spans="2:43" ht="50.25" customHeight="1" x14ac:dyDescent="0.55000000000000004">
      <c r="B35" s="84" t="s">
        <v>34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35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5918.4</v>
      </c>
      <c r="J38" s="58">
        <f t="shared" si="3"/>
        <v>3780</v>
      </c>
      <c r="K38" s="58">
        <f t="shared" si="3"/>
        <v>508.38499999999999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867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5546.1450000000013</v>
      </c>
      <c r="Z38" s="58">
        <f>+SUM(Z12,Z18,Z24:Z37)</f>
        <v>620.55000000000018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2330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15169.930000000002</v>
      </c>
      <c r="AP38" s="58">
        <f>SUM(AP12,AP18,AP24:AP37)</f>
        <v>4400.55</v>
      </c>
      <c r="AQ38" s="58">
        <f>SUM(AO38:AP38)</f>
        <v>19570.480000000003</v>
      </c>
    </row>
    <row r="39" spans="2:43" ht="50.25" customHeight="1" x14ac:dyDescent="0.55000000000000004">
      <c r="B39" s="83" t="s">
        <v>40</v>
      </c>
      <c r="C39" s="25"/>
      <c r="D39" s="25"/>
      <c r="E39" s="25"/>
      <c r="F39" s="60"/>
      <c r="G39" s="60">
        <v>17.399999999999999</v>
      </c>
      <c r="H39" s="60"/>
      <c r="I39" s="93">
        <v>18.399999999999999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16.5</v>
      </c>
      <c r="AN39" s="60"/>
      <c r="AO39" s="26"/>
      <c r="AP39" s="26"/>
      <c r="AQ39" s="9"/>
    </row>
    <row r="40" spans="2:43" x14ac:dyDescent="0.35">
      <c r="B40" s="21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42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37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2016-06-23T20:15:06Z</dcterms:modified>
</cp:coreProperties>
</file>