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<sst xmlns="http://schemas.openxmlformats.org/spreadsheetml/2006/main" count="375" uniqueCount="69">
  <si>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</si>
  <si>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</si>
  <si>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</si>
  <si>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</si>
  <si>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</si>
  <si>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</si>
  <si>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</si>
  <si>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</si>
  <si>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</si>
  <si>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</si>
  <si>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</si>
  <si>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</si>
  <si>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</si>
  <si>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</si>
  <si>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</si>
  <si>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</si>
  <si>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</si>
  <si>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</si>
  <si>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</si>
  <si>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</si>
  <si>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</si>
  <si>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</si>
  <si>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</si>
  <si>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</si>
  <si>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</si>
  <si>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</si>
  <si>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</si>
  <si>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</si>
  <si>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</si>
  <si>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</si>
  <si>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</si>
  <si>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</si>
  <si>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</si>
  <si>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</si>
  <si>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</si>
  <si>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</si>
  <si>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</si>
  <si>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</si>
  <si>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</si>
  <si>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</si>
  <si>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</si>
  <si>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</si>
  <si>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</si>
  <si>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</si>
  <si>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</si>
  <si>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</si>
  <si>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</si>
  <si>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</si>
  <si>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</si>
  <si>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</si>
  <si>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</si>
  <si>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</si>
  <si>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</si>
  <si>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</si>
  <si>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</si>
  <si>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</si>
  <si>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</si>
  <si>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</si>
  <si>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</si>
  <si>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</si>
  <si>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</si>
  <si>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</si>
  <si>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</si>
  <si>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</si>
  <si>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</si>
  <si>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</si>
  <si>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</si>
  <si>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 xml:space="preserve">        Fecha  : 22/05/2024</t>
  </si>
  <si>
    <t>Callao,23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</si>
</sst>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7" zoomScale="22" zoomScaleNormal="22" workbookViewId="0">
      <selection activeCell="BI24" sqref="BH24:BI2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50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67</v>
      </c>
      <c r="AP8" s="59"/>
      <c r="AQ8" s="59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4" t="s">
        <v>8</v>
      </c>
      <c r="D10" s="54"/>
      <c r="E10" s="54" t="s">
        <v>9</v>
      </c>
      <c r="F10" s="54"/>
      <c r="G10" s="54" t="s">
        <v>10</v>
      </c>
      <c r="H10" s="54"/>
      <c r="I10" s="54" t="s">
        <v>11</v>
      </c>
      <c r="J10" s="54"/>
      <c r="K10" s="54" t="s">
        <v>12</v>
      </c>
      <c r="L10" s="54"/>
      <c r="M10" s="54" t="s">
        <v>13</v>
      </c>
      <c r="N10" s="54"/>
      <c r="O10" s="54" t="s">
        <v>14</v>
      </c>
      <c r="P10" s="54"/>
      <c r="Q10" s="54" t="s">
        <v>15</v>
      </c>
      <c r="R10" s="54"/>
      <c r="S10" s="54" t="s">
        <v>16</v>
      </c>
      <c r="T10" s="54"/>
      <c r="U10" s="54" t="s">
        <v>17</v>
      </c>
      <c r="V10" s="54"/>
      <c r="W10" s="54" t="s">
        <v>18</v>
      </c>
      <c r="X10" s="54"/>
      <c r="Y10" s="56" t="s">
        <v>19</v>
      </c>
      <c r="Z10" s="56"/>
      <c r="AA10" s="54" t="s">
        <v>20</v>
      </c>
      <c r="AB10" s="54"/>
      <c r="AC10" s="54" t="s">
        <v>21</v>
      </c>
      <c r="AD10" s="54"/>
      <c r="AE10" s="54" t="s">
        <v>22</v>
      </c>
      <c r="AF10" s="54"/>
      <c r="AG10" s="54" t="s">
        <v>23</v>
      </c>
      <c r="AH10" s="54"/>
      <c r="AI10" s="54" t="s">
        <v>24</v>
      </c>
      <c r="AJ10" s="54"/>
      <c r="AK10" s="54" t="s">
        <v>25</v>
      </c>
      <c r="AL10" s="54"/>
      <c r="AM10" s="54" t="s">
        <v>26</v>
      </c>
      <c r="AN10" s="54"/>
      <c r="AO10" s="55" t="s">
        <v>27</v>
      </c>
      <c r="AP10" s="55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2907.7350000000001</v>
      </c>
      <c r="F12" s="24">
        <v>51.78</v>
      </c>
      <c r="G12" s="24">
        <v>15645.105</v>
      </c>
      <c r="H12" s="24">
        <v>701.76499999999999</v>
      </c>
      <c r="I12" s="24">
        <v>17366.310000000001</v>
      </c>
      <c r="J12" s="24">
        <v>1329.14</v>
      </c>
      <c r="K12" s="24">
        <v>1009.6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1639.325</v>
      </c>
      <c r="R12" s="24">
        <v>0</v>
      </c>
      <c r="S12" s="24">
        <v>1019.895</v>
      </c>
      <c r="T12" s="24">
        <v>109.25</v>
      </c>
      <c r="U12" s="24">
        <v>478.495</v>
      </c>
      <c r="V12" s="24">
        <v>996.78499999999997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40066.464999999997</v>
      </c>
      <c r="AP12" s="24">
        <f>SUMIF($C$11:$AN$11,"I.Mad",C12:AN12)</f>
        <v>3188.72</v>
      </c>
      <c r="AQ12" s="24">
        <f>SUM(AO12:AP12)</f>
        <v>43255.184999999998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9</v>
      </c>
      <c r="F13" s="24">
        <v>1</v>
      </c>
      <c r="G13" s="24">
        <v>54</v>
      </c>
      <c r="H13" s="24">
        <v>16</v>
      </c>
      <c r="I13" s="24">
        <v>106</v>
      </c>
      <c r="J13" s="24">
        <v>17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11</v>
      </c>
      <c r="R13" s="24" t="s">
        <v>33</v>
      </c>
      <c r="S13" s="24">
        <v>9</v>
      </c>
      <c r="T13" s="24">
        <v>1</v>
      </c>
      <c r="U13" s="24">
        <v>3</v>
      </c>
      <c r="V13" s="24">
        <v>12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199</v>
      </c>
      <c r="AP13" s="24">
        <f>SUMIF($C$11:$AN$11,"I.Mad",C13:AN13)</f>
        <v>47</v>
      </c>
      <c r="AQ13" s="24">
        <f>SUM(AO13:AP13)</f>
        <v>246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4</v>
      </c>
      <c r="F14" s="24" t="s">
        <v>64</v>
      </c>
      <c r="G14" s="24">
        <v>12</v>
      </c>
      <c r="H14" s="24">
        <v>8</v>
      </c>
      <c r="I14" s="24">
        <v>16</v>
      </c>
      <c r="J14" s="24">
        <v>3</v>
      </c>
      <c r="K14" s="24" t="s">
        <v>64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6</v>
      </c>
      <c r="R14" s="24" t="s">
        <v>33</v>
      </c>
      <c r="S14" s="24">
        <v>5</v>
      </c>
      <c r="T14" s="24">
        <v>1</v>
      </c>
      <c r="U14" s="24" t="s">
        <v>64</v>
      </c>
      <c r="V14" s="24">
        <v>5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43</v>
      </c>
      <c r="AP14" s="24">
        <f>SUMIF($C$11:$AN$11,"I.Mad",C14:AN14)</f>
        <v>17</v>
      </c>
      <c r="AQ14" s="24">
        <f>SUM(AO14:AP14)</f>
        <v>60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0.28625341446442298</v>
      </c>
      <c r="F15" s="24" t="s">
        <v>33</v>
      </c>
      <c r="G15" s="24">
        <v>10.222021799896501</v>
      </c>
      <c r="H15" s="24">
        <v>29.769354550089599</v>
      </c>
      <c r="I15" s="24">
        <v>27.329914125773879</v>
      </c>
      <c r="J15" s="24">
        <v>14.719797907507914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14.4197971232475</v>
      </c>
      <c r="R15" s="24" t="s">
        <v>33</v>
      </c>
      <c r="S15" s="24">
        <v>20.621951942372899</v>
      </c>
      <c r="T15" s="24">
        <v>89.729729729701901</v>
      </c>
      <c r="U15" s="24" t="s">
        <v>33</v>
      </c>
      <c r="V15" s="24">
        <v>66.399383627865504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13.5</v>
      </c>
      <c r="H16" s="27">
        <v>13.5</v>
      </c>
      <c r="I16" s="27">
        <v>12</v>
      </c>
      <c r="J16" s="27">
        <v>13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13</v>
      </c>
      <c r="R16" s="27" t="s">
        <v>33</v>
      </c>
      <c r="S16" s="27">
        <v>12.5</v>
      </c>
      <c r="T16" s="27">
        <v>10.5</v>
      </c>
      <c r="U16" s="27" t="s">
        <v>33</v>
      </c>
      <c r="V16" s="27">
        <v>11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>
        <v>34.534219999999998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34.534219999999998</v>
      </c>
      <c r="AP25" s="24">
        <f t="shared" si="1"/>
        <v>0</v>
      </c>
      <c r="AQ25" s="32">
        <f t="shared" si="2"/>
        <v>34.534219999999998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2907.7350000000001</v>
      </c>
      <c r="F41" s="32">
        <f t="shared" si="3"/>
        <v>51.78</v>
      </c>
      <c r="G41" s="32">
        <f t="shared" si="3"/>
        <v>15645.105</v>
      </c>
      <c r="H41" s="32">
        <f>+SUM(H24:H40,H18,H12)</f>
        <v>701.76499999999999</v>
      </c>
      <c r="I41" s="32">
        <f>+SUM(I24:I40,I18,I12)</f>
        <v>17366.310000000001</v>
      </c>
      <c r="J41" s="32">
        <f t="shared" si="3"/>
        <v>1329.14</v>
      </c>
      <c r="K41" s="32">
        <f t="shared" si="3"/>
        <v>1009.6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1673.8592200000001</v>
      </c>
      <c r="R41" s="32">
        <f t="shared" si="3"/>
        <v>0</v>
      </c>
      <c r="S41" s="32">
        <f t="shared" si="3"/>
        <v>1019.895</v>
      </c>
      <c r="T41" s="32">
        <f t="shared" si="3"/>
        <v>109.25</v>
      </c>
      <c r="U41" s="32">
        <f t="shared" si="3"/>
        <v>478.495</v>
      </c>
      <c r="V41" s="32">
        <f t="shared" si="3"/>
        <v>996.78499999999997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40100.999219999998</v>
      </c>
      <c r="AP41" s="32">
        <f>SUM(AP12,AP18,AP24:AP37)</f>
        <v>3188.72</v>
      </c>
      <c r="AQ41" s="32">
        <f t="shared" si="2"/>
        <v>43289.719219999999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2024-05-24T16:49:22Z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