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P29" i="1"/>
  <c r="AQ29" i="1" s="1"/>
  <c r="AO29" i="1"/>
  <c r="AP28" i="1"/>
  <c r="AO28" i="1"/>
  <c r="AP27" i="1"/>
  <c r="AO27" i="1"/>
  <c r="AQ27" i="1" s="1"/>
  <c r="AP26" i="1"/>
  <c r="AO26" i="1"/>
  <c r="AQ26" i="1" s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6" i="1" l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<sst xmlns="http://schemas.openxmlformats.org/spreadsheetml/2006/main" count="384" uniqueCount="70">
  <si>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</si>
  <si>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</si>
  <si>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</si>
  <si>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</si>
  <si>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</si>
  <si>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</si>
  <si>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</si>
  <si>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</si>
  <si>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</si>
  <si>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</si>
  <si>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</si>
  <si>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</si>
  <si>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</si>
  <si>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</si>
  <si>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</si>
  <si>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</si>
  <si>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</si>
  <si>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</si>
  <si>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</si>
  <si>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</si>
  <si>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</si>
  <si>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</si>
  <si>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</si>
  <si>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</si>
  <si>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</si>
  <si>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</si>
  <si>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</si>
  <si>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</si>
  <si>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</si>
  <si>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</si>
  <si>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</si>
  <si>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</si>
  <si>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</si>
  <si>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</si>
  <si>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</si>
  <si>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</si>
  <si>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</si>
  <si>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</si>
  <si>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</si>
  <si>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</si>
  <si>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</si>
  <si>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</si>
  <si>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</si>
  <si>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</si>
  <si>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</si>
  <si>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</si>
  <si>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</si>
  <si>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</si>
  <si>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</si>
  <si>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</si>
  <si>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</si>
  <si>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</si>
  <si>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</si>
  <si>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</si>
  <si>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</si>
  <si>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</si>
  <si>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</si>
  <si>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</si>
  <si>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</si>
  <si>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</si>
  <si>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</si>
  <si>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</si>
  <si>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</si>
  <si>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</si>
  <si>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</si>
  <si>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</si>
  <si>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</si>
  <si>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>Callao, 24 de mayo del 2021</t>
  </si>
  <si>
    <t>13.0 y 10.0</t>
  </si>
  <si>
    <t xml:space="preserve">        Fecha  : 22/05/2021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</si>
</sst>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4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36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23" fillId="0" borderId="2" xfId="0" applyNumberFormat="1" applyFont="1" applyFill="1" applyBorder="1" applyAlignment="1">
      <alignment horizontal="center"/>
    </xf>
    <xf numFmtId="168" fontId="23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Q1" zoomScale="23" zoomScaleNormal="23" workbookViewId="0">
      <selection activeCell="G45" sqref="G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6" width="33.855468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5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69</v>
      </c>
      <c r="AP8" s="77"/>
      <c r="AQ8" s="77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9" t="s">
        <v>10</v>
      </c>
      <c r="D10" s="79"/>
      <c r="E10" s="79" t="s">
        <v>11</v>
      </c>
      <c r="F10" s="79"/>
      <c r="G10" s="79" t="s">
        <v>12</v>
      </c>
      <c r="H10" s="79"/>
      <c r="I10" s="79" t="s">
        <v>13</v>
      </c>
      <c r="J10" s="79"/>
      <c r="K10" s="79" t="s">
        <v>14</v>
      </c>
      <c r="L10" s="79"/>
      <c r="M10" s="79" t="s">
        <v>15</v>
      </c>
      <c r="N10" s="79"/>
      <c r="O10" s="79" t="s">
        <v>16</v>
      </c>
      <c r="P10" s="79"/>
      <c r="Q10" s="79" t="s">
        <v>17</v>
      </c>
      <c r="R10" s="79"/>
      <c r="S10" s="79" t="s">
        <v>18</v>
      </c>
      <c r="T10" s="79"/>
      <c r="U10" s="79" t="s">
        <v>19</v>
      </c>
      <c r="V10" s="79"/>
      <c r="W10" s="79" t="s">
        <v>20</v>
      </c>
      <c r="X10" s="79"/>
      <c r="Y10" s="80" t="s">
        <v>21</v>
      </c>
      <c r="Z10" s="80"/>
      <c r="AA10" s="79" t="s">
        <v>22</v>
      </c>
      <c r="AB10" s="79"/>
      <c r="AC10" s="79" t="s">
        <v>23</v>
      </c>
      <c r="AD10" s="79"/>
      <c r="AE10" s="79" t="s">
        <v>24</v>
      </c>
      <c r="AF10" s="79"/>
      <c r="AG10" s="79" t="s">
        <v>25</v>
      </c>
      <c r="AH10" s="79"/>
      <c r="AI10" s="79" t="s">
        <v>26</v>
      </c>
      <c r="AJ10" s="79"/>
      <c r="AK10" s="79" t="s">
        <v>27</v>
      </c>
      <c r="AL10" s="79"/>
      <c r="AM10" s="79" t="s">
        <v>28</v>
      </c>
      <c r="AN10" s="79"/>
      <c r="AO10" s="81" t="s">
        <v>29</v>
      </c>
      <c r="AP10" s="81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1322.0000000000002</v>
      </c>
      <c r="G12" s="36">
        <v>1471.145</v>
      </c>
      <c r="H12" s="36">
        <v>1812.1949999999999</v>
      </c>
      <c r="I12" s="36">
        <v>1829.17</v>
      </c>
      <c r="J12" s="36">
        <v>665.47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1553.56</v>
      </c>
      <c r="T12" s="36">
        <v>97.944999999999993</v>
      </c>
      <c r="U12" s="36">
        <v>420</v>
      </c>
      <c r="V12" s="36">
        <v>1673</v>
      </c>
      <c r="W12" s="36">
        <v>0</v>
      </c>
      <c r="X12" s="36">
        <v>0</v>
      </c>
      <c r="Y12" s="73">
        <v>2243.2600000000002</v>
      </c>
      <c r="Z12" s="73">
        <v>137.76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7517.1350000000002</v>
      </c>
      <c r="AP12" s="36">
        <f>SUMIF($C$11:$AN$11,"I.Mad",C12:AN12)</f>
        <v>5708.3700000000008</v>
      </c>
      <c r="AQ12" s="36">
        <f>SUM(AO12:AP12)</f>
        <v>13225.505000000001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>
        <v>41</v>
      </c>
      <c r="G13" s="36">
        <v>8</v>
      </c>
      <c r="H13" s="36">
        <v>52</v>
      </c>
      <c r="I13" s="36">
        <v>20</v>
      </c>
      <c r="J13" s="36">
        <v>18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>
        <v>8</v>
      </c>
      <c r="T13" s="36">
        <v>1</v>
      </c>
      <c r="U13" s="36">
        <v>3</v>
      </c>
      <c r="V13" s="36">
        <v>20</v>
      </c>
      <c r="W13" s="36" t="s">
        <v>35</v>
      </c>
      <c r="X13" s="36" t="s">
        <v>35</v>
      </c>
      <c r="Y13" s="73">
        <v>17</v>
      </c>
      <c r="Z13" s="73">
        <v>2</v>
      </c>
      <c r="AA13" s="36" t="s">
        <v>35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56</v>
      </c>
      <c r="AP13" s="36">
        <f>SUMIF($C$11:$AN$11,"I.Mad",C13:AN13)</f>
        <v>134</v>
      </c>
      <c r="AQ13" s="36">
        <f>SUM(AO13:AP13)</f>
        <v>190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>
        <v>6</v>
      </c>
      <c r="G14" s="36">
        <v>6</v>
      </c>
      <c r="H14" s="36">
        <v>2</v>
      </c>
      <c r="I14" s="36" t="s">
        <v>66</v>
      </c>
      <c r="J14" s="36" t="s">
        <v>66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>
        <v>6</v>
      </c>
      <c r="T14" s="36" t="s">
        <v>66</v>
      </c>
      <c r="U14" s="36">
        <v>2</v>
      </c>
      <c r="V14" s="36">
        <v>11</v>
      </c>
      <c r="W14" s="36" t="s">
        <v>35</v>
      </c>
      <c r="X14" s="36" t="s">
        <v>35</v>
      </c>
      <c r="Y14" s="73">
        <v>12</v>
      </c>
      <c r="Z14" s="73">
        <v>1</v>
      </c>
      <c r="AA14" s="36" t="s">
        <v>35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26</v>
      </c>
      <c r="AP14" s="36">
        <f>SUMIF($C$11:$AN$11,"I.Mad",C14:AN14)</f>
        <v>20</v>
      </c>
      <c r="AQ14" s="36">
        <f>SUM(AO14:AP14)</f>
        <v>46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0</v>
      </c>
      <c r="G15" s="36">
        <v>49.256357531913011</v>
      </c>
      <c r="H15" s="36">
        <v>9.3130027210702409</v>
      </c>
      <c r="I15" s="36" t="s">
        <v>35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>
        <v>56.434745729644334</v>
      </c>
      <c r="T15" s="36" t="s">
        <v>35</v>
      </c>
      <c r="U15" s="36">
        <v>65.893326789296339</v>
      </c>
      <c r="V15" s="36">
        <v>72.371408186735238</v>
      </c>
      <c r="W15" s="36" t="s">
        <v>35</v>
      </c>
      <c r="X15" s="36" t="s">
        <v>35</v>
      </c>
      <c r="Y15" s="73">
        <v>45.946281143632447</v>
      </c>
      <c r="Z15" s="73">
        <v>16.176470588235297</v>
      </c>
      <c r="AA15" s="36" t="s">
        <v>35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15.5</v>
      </c>
      <c r="G16" s="42">
        <v>11.5</v>
      </c>
      <c r="H16" s="42">
        <v>13</v>
      </c>
      <c r="I16" s="42" t="s">
        <v>35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>
        <v>11.5</v>
      </c>
      <c r="T16" s="42" t="s">
        <v>35</v>
      </c>
      <c r="U16" s="42">
        <v>11.5</v>
      </c>
      <c r="V16" s="42">
        <v>11</v>
      </c>
      <c r="W16" s="42" t="s">
        <v>35</v>
      </c>
      <c r="X16" s="42" t="s">
        <v>35</v>
      </c>
      <c r="Y16" s="74" t="s">
        <v>68</v>
      </c>
      <c r="Z16" s="74" t="s">
        <v>68</v>
      </c>
      <c r="AA16" s="42" t="s">
        <v>35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1322.0000000000002</v>
      </c>
      <c r="G41" s="48">
        <f t="shared" si="3"/>
        <v>1471.145</v>
      </c>
      <c r="H41" s="48">
        <f t="shared" si="3"/>
        <v>1812.1949999999999</v>
      </c>
      <c r="I41" s="48">
        <f>+SUM(I24:I40,I18,I12)</f>
        <v>1829.17</v>
      </c>
      <c r="J41" s="48">
        <f t="shared" si="3"/>
        <v>665.47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1553.56</v>
      </c>
      <c r="T41" s="48">
        <f t="shared" si="3"/>
        <v>97.944999999999993</v>
      </c>
      <c r="U41" s="48">
        <f t="shared" si="3"/>
        <v>420</v>
      </c>
      <c r="V41" s="48">
        <f t="shared" si="3"/>
        <v>1673</v>
      </c>
      <c r="W41" s="48">
        <f t="shared" si="3"/>
        <v>0</v>
      </c>
      <c r="X41" s="48">
        <f t="shared" si="3"/>
        <v>0</v>
      </c>
      <c r="Y41" s="48">
        <f t="shared" si="3"/>
        <v>2243.2600000000002</v>
      </c>
      <c r="Z41" s="48">
        <f t="shared" si="3"/>
        <v>137.76</v>
      </c>
      <c r="AA41" s="48">
        <f t="shared" si="3"/>
        <v>0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7517.1350000000002</v>
      </c>
      <c r="AP41" s="48">
        <f>SUM(AP12,AP18,AP24:AP37)</f>
        <v>5708.3700000000008</v>
      </c>
      <c r="AQ41" s="48">
        <f t="shared" si="2"/>
        <v>13225.505000000001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17.3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2021-05-24T20:07:26Z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