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<sst xmlns="http://schemas.openxmlformats.org/spreadsheetml/2006/main" count="349" uniqueCount="69">
  <si>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</si>
  <si>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</si>
  <si>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</si>
  <si>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</si>
  <si>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</si>
  <si>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</si>
  <si>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</si>
  <si>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</si>
  <si>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</si>
  <si>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</si>
  <si>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</si>
  <si>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</si>
  <si>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</si>
  <si>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</si>
  <si>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</si>
  <si>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</si>
  <si>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</si>
  <si>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</si>
  <si>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</si>
  <si>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</si>
  <si>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</si>
  <si>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</si>
  <si>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</si>
  <si>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</si>
  <si>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</si>
  <si>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</si>
  <si>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</si>
  <si>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</si>
  <si>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</si>
  <si>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</si>
  <si>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</si>
  <si>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</si>
  <si>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</si>
  <si>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</si>
  <si>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</si>
  <si>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</si>
  <si>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</si>
  <si>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</si>
  <si>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</si>
  <si>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</si>
  <si>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</si>
  <si>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</si>
  <si>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</si>
  <si>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</si>
  <si>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</si>
  <si>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</si>
  <si>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</si>
  <si>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</si>
  <si>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</si>
  <si>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</si>
  <si>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</si>
  <si>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</si>
  <si>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</si>
  <si>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</si>
  <si>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</si>
  <si>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</si>
  <si>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</si>
  <si>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</si>
  <si>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</si>
  <si>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</si>
  <si>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</si>
  <si>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</si>
  <si>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</si>
  <si>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</si>
  <si>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</si>
  <si>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</si>
  <si>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</si>
  <si>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 xml:space="preserve">        Fecha  : 22/04/2024</t>
  </si>
  <si>
    <t>Callao,23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</si>
</sst>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6" zoomScaleNormal="26" workbookViewId="0">
      <selection activeCell="AE15" sqref="AE1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357.60500000000002</v>
      </c>
      <c r="F12" s="24">
        <v>500.27499999999998</v>
      </c>
      <c r="G12" s="24">
        <v>8782.4500000000007</v>
      </c>
      <c r="H12" s="24">
        <v>1379.4549999999999</v>
      </c>
      <c r="I12" s="24">
        <v>11217.54</v>
      </c>
      <c r="J12" s="24">
        <v>6135.49</v>
      </c>
      <c r="K12" s="24">
        <v>699.09500000000003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1491.0550000000001</v>
      </c>
      <c r="T12" s="24">
        <v>27.335000000000001</v>
      </c>
      <c r="U12" s="24">
        <v>1185.2049999999999</v>
      </c>
      <c r="V12" s="24">
        <v>390.87</v>
      </c>
      <c r="W12" s="24">
        <v>1231.7850000000001</v>
      </c>
      <c r="X12" s="24">
        <v>52.03</v>
      </c>
      <c r="Y12" s="24">
        <v>2694.6149999999998</v>
      </c>
      <c r="Z12" s="24">
        <v>648.91</v>
      </c>
      <c r="AA12" s="24">
        <v>151.20500000000001</v>
      </c>
      <c r="AB12" s="24">
        <v>0</v>
      </c>
      <c r="AC12" s="24">
        <v>117.46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27928.015000000007</v>
      </c>
      <c r="AP12" s="24">
        <f>SUMIF($C$11:$AN$11,"I.Mad",C12:AN12)</f>
        <v>9134.3649999999998</v>
      </c>
      <c r="AQ12" s="24">
        <f>SUM(AO12:AP12)</f>
        <v>37062.380000000005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</v>
      </c>
      <c r="F13" s="24">
        <v>10</v>
      </c>
      <c r="G13" s="24">
        <v>36</v>
      </c>
      <c r="H13" s="24">
        <v>64</v>
      </c>
      <c r="I13" s="24">
        <v>62</v>
      </c>
      <c r="J13" s="24">
        <v>87</v>
      </c>
      <c r="K13" s="24">
        <v>6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17</v>
      </c>
      <c r="T13" s="24">
        <v>1</v>
      </c>
      <c r="U13" s="24">
        <v>8</v>
      </c>
      <c r="V13" s="24">
        <v>4</v>
      </c>
      <c r="W13" s="24">
        <v>18</v>
      </c>
      <c r="X13" s="24">
        <v>1</v>
      </c>
      <c r="Y13" s="24">
        <v>37</v>
      </c>
      <c r="Z13" s="24">
        <v>14</v>
      </c>
      <c r="AA13" s="24">
        <v>1</v>
      </c>
      <c r="AB13" s="24" t="s">
        <v>33</v>
      </c>
      <c r="AC13" s="24">
        <v>1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187</v>
      </c>
      <c r="AP13" s="24">
        <f>SUMIF($C$11:$AN$11,"I.Mad",C13:AN13)</f>
        <v>181</v>
      </c>
      <c r="AQ13" s="24">
        <f>SUM(AO13:AP13)</f>
        <v>368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1</v>
      </c>
      <c r="F14" s="24">
        <v>10</v>
      </c>
      <c r="G14" s="24">
        <v>4</v>
      </c>
      <c r="H14" s="24">
        <v>16</v>
      </c>
      <c r="I14" s="24">
        <v>2</v>
      </c>
      <c r="J14" s="24">
        <v>4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8</v>
      </c>
      <c r="T14" s="24">
        <v>1</v>
      </c>
      <c r="U14" s="24">
        <v>1</v>
      </c>
      <c r="V14" s="24">
        <v>4</v>
      </c>
      <c r="W14" s="24">
        <v>6</v>
      </c>
      <c r="X14" s="24">
        <v>1</v>
      </c>
      <c r="Y14" s="24">
        <v>9</v>
      </c>
      <c r="Z14" s="24">
        <v>2</v>
      </c>
      <c r="AA14" s="24">
        <v>1</v>
      </c>
      <c r="AB14" s="24" t="s">
        <v>33</v>
      </c>
      <c r="AC14" s="24">
        <v>1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33</v>
      </c>
      <c r="AP14" s="24">
        <f>SUMIF($C$11:$AN$11,"I.Mad",C14:AN14)</f>
        <v>38</v>
      </c>
      <c r="AQ14" s="24">
        <f>SUM(AO14:AP14)</f>
        <v>71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37.860082304533499</v>
      </c>
      <c r="F15" s="24">
        <v>31.959464854377099</v>
      </c>
      <c r="G15" s="24">
        <v>34.912047524985098</v>
      </c>
      <c r="H15" s="24">
        <v>78.648914559719401</v>
      </c>
      <c r="I15" s="24">
        <v>31.287028895516901</v>
      </c>
      <c r="J15" s="24">
        <v>30.5036092657263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>
        <v>99.2042037222853</v>
      </c>
      <c r="T15" s="24">
        <v>100</v>
      </c>
      <c r="U15" s="24">
        <v>95.794392523364493</v>
      </c>
      <c r="V15" s="24">
        <v>91.783206354353837</v>
      </c>
      <c r="W15" s="24">
        <v>96.072699672655602</v>
      </c>
      <c r="X15" s="24">
        <v>92.964824120693393</v>
      </c>
      <c r="Y15" s="24">
        <v>57.598363307542797</v>
      </c>
      <c r="Z15" s="24">
        <v>81.878639559649201</v>
      </c>
      <c r="AA15" s="24">
        <v>88.429752066090501</v>
      </c>
      <c r="AB15" s="24" t="s">
        <v>33</v>
      </c>
      <c r="AC15" s="24">
        <v>90.677966101718297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7">
        <v>12</v>
      </c>
      <c r="F16" s="27">
        <v>12</v>
      </c>
      <c r="G16" s="27">
        <v>12</v>
      </c>
      <c r="H16" s="27">
        <v>11.5</v>
      </c>
      <c r="I16" s="27">
        <v>12.5</v>
      </c>
      <c r="J16" s="27">
        <v>12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7">
        <v>9.5</v>
      </c>
      <c r="T16" s="27">
        <v>9.5</v>
      </c>
      <c r="U16" s="27">
        <v>11</v>
      </c>
      <c r="V16" s="27">
        <v>11</v>
      </c>
      <c r="W16" s="27">
        <v>10</v>
      </c>
      <c r="X16" s="27">
        <v>10.5</v>
      </c>
      <c r="Y16" s="27">
        <v>11.5</v>
      </c>
      <c r="Z16" s="27">
        <v>10.5</v>
      </c>
      <c r="AA16" s="27">
        <v>9.5</v>
      </c>
      <c r="AB16" s="24" t="s">
        <v>33</v>
      </c>
      <c r="AC16" s="27">
        <v>11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>
        <v>9.1281300000000005</v>
      </c>
      <c r="T30" s="24"/>
      <c r="U30" s="24"/>
      <c r="V30" s="24"/>
      <c r="W30" s="24"/>
      <c r="X30" s="27"/>
      <c r="Y30" s="24"/>
      <c r="Z30" s="27"/>
      <c r="AA30" s="24">
        <v>2.1471100000000001</v>
      </c>
      <c r="AB30" s="35"/>
      <c r="AC30" s="35">
        <v>0.35132999999999998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11.626570000000001</v>
      </c>
      <c r="AP30" s="24">
        <f t="shared" si="1"/>
        <v>0</v>
      </c>
      <c r="AQ30" s="32">
        <f t="shared" si="2"/>
        <v>11.626570000000001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357.60500000000002</v>
      </c>
      <c r="F41" s="32">
        <f t="shared" si="3"/>
        <v>500.27499999999998</v>
      </c>
      <c r="G41" s="32">
        <f t="shared" si="3"/>
        <v>8782.4500000000007</v>
      </c>
      <c r="H41" s="32">
        <f>+SUM(H24:H40,H18,H12)</f>
        <v>1379.4549999999999</v>
      </c>
      <c r="I41" s="32">
        <f>+SUM(I24:I40,I18,I12)</f>
        <v>11217.54</v>
      </c>
      <c r="J41" s="32">
        <f t="shared" si="3"/>
        <v>6135.49</v>
      </c>
      <c r="K41" s="32">
        <f t="shared" si="3"/>
        <v>699.09500000000003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1500.1831300000001</v>
      </c>
      <c r="T41" s="32">
        <f t="shared" si="3"/>
        <v>27.335000000000001</v>
      </c>
      <c r="U41" s="32">
        <f t="shared" si="3"/>
        <v>1185.2049999999999</v>
      </c>
      <c r="V41" s="32">
        <f t="shared" si="3"/>
        <v>390.87</v>
      </c>
      <c r="W41" s="32">
        <f t="shared" si="3"/>
        <v>1231.7850000000001</v>
      </c>
      <c r="X41" s="32">
        <f t="shared" si="3"/>
        <v>52.03</v>
      </c>
      <c r="Y41" s="32">
        <f t="shared" si="3"/>
        <v>2694.6149999999998</v>
      </c>
      <c r="Z41" s="32">
        <f t="shared" si="3"/>
        <v>648.91</v>
      </c>
      <c r="AA41" s="32">
        <f>+SUM(AA24:AA40,AA18,C12)</f>
        <v>2.1471100000000001</v>
      </c>
      <c r="AB41" s="32">
        <f t="shared" si="3"/>
        <v>0</v>
      </c>
      <c r="AC41" s="32">
        <f t="shared" si="3"/>
        <v>117.81133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27939.641570000007</v>
      </c>
      <c r="AP41" s="32">
        <f>SUM(AP12,AP18,AP24:AP37)</f>
        <v>9134.3649999999998</v>
      </c>
      <c r="AQ41" s="32">
        <f t="shared" si="2"/>
        <v>37074.006570000005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2024-04-25T01:17:27Z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