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120" windowWidth="20316" windowHeight="636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<sst xmlns="http://schemas.openxmlformats.org/spreadsheetml/2006/main" count="362" uniqueCount="70">
  <si>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</si>
  <si>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</si>
  <si>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</si>
  <si>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</si>
  <si>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</si>
  <si>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</si>
  <si>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</si>
  <si>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</si>
  <si>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</si>
  <si>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</si>
  <si>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</si>
  <si>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</si>
  <si>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</si>
  <si>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</si>
  <si>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</si>
  <si>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</si>
  <si>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</si>
  <si>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</si>
  <si>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</si>
  <si>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</si>
  <si>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</si>
  <si>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</si>
  <si>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</si>
  <si>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</si>
  <si>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</si>
  <si>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</si>
  <si>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</si>
  <si>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</si>
  <si>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</si>
  <si>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</si>
  <si>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</si>
  <si>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</si>
  <si>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</si>
  <si>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</si>
  <si>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</si>
  <si>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</si>
  <si>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</si>
  <si>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</si>
  <si>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</si>
  <si>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</si>
  <si>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</si>
  <si>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</si>
  <si>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</si>
  <si>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</si>
  <si>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</si>
  <si>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</si>
  <si>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</si>
  <si>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</si>
  <si>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</si>
  <si>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</si>
  <si>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</si>
  <si>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</si>
  <si>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</si>
  <si>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</si>
  <si>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</si>
  <si>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</si>
  <si>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</si>
  <si>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</si>
  <si>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</si>
  <si>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</si>
  <si>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</si>
  <si>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</si>
  <si>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</si>
  <si>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Atención: Sr. Daniel Adolfo Córdova Cayo</t>
  </si>
  <si>
    <t xml:space="preserve">Ministerio de la Producción </t>
  </si>
  <si>
    <t>R.M.N°647-2017-PRODUCE, R.M.N°028-2018-PRODUCE, R.M.N°142-2018-PRODUCE</t>
  </si>
  <si>
    <t>MALAGUA</t>
  </si>
  <si>
    <t xml:space="preserve">        Fecha  : 22/04/2018</t>
  </si>
  <si>
    <t>Callao, 23 de abril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</si>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</sst>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166" fontId="14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0" fontId="14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37" fillId="0" borderId="0"/>
    <xf numFmtId="0" fontId="14" fillId="0" borderId="0"/>
    <xf numFmtId="170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6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0" borderId="0" xfId="0" applyFont="1" applyBorder="1"/>
    <xf numFmtId="0" fontId="17" fillId="3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/>
    <xf numFmtId="0" fontId="17" fillId="0" borderId="4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/>
    <xf numFmtId="0" fontId="20" fillId="0" borderId="0" xfId="0" applyFont="1"/>
    <xf numFmtId="20" fontId="16" fillId="0" borderId="0" xfId="0" quotePrefix="1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9" fontId="15" fillId="0" borderId="0" xfId="0" applyNumberFormat="1" applyFont="1"/>
    <xf numFmtId="0" fontId="16" fillId="0" borderId="0" xfId="0" applyFont="1" applyBorder="1" applyAlignment="1">
      <alignment horizontal="left"/>
    </xf>
    <xf numFmtId="0" fontId="21" fillId="0" borderId="0" xfId="0" quotePrefix="1" applyFont="1" applyAlignment="1">
      <alignment horizontal="left"/>
    </xf>
    <xf numFmtId="0" fontId="16" fillId="0" borderId="0" xfId="0" quotePrefix="1" applyFont="1" applyAlignment="1">
      <alignment horizontal="left"/>
    </xf>
    <xf numFmtId="168" fontId="16" fillId="0" borderId="0" xfId="0" applyNumberFormat="1" applyFont="1" applyBorder="1"/>
    <xf numFmtId="168" fontId="17" fillId="3" borderId="5" xfId="0" applyNumberFormat="1" applyFont="1" applyFill="1" applyBorder="1" applyAlignment="1">
      <alignment horizontal="center" wrapText="1"/>
    </xf>
    <xf numFmtId="168" fontId="17" fillId="0" borderId="0" xfId="0" applyNumberFormat="1" applyFont="1" applyBorder="1" applyAlignment="1">
      <alignment horizontal="center"/>
    </xf>
    <xf numFmtId="1" fontId="15" fillId="0" borderId="0" xfId="0" applyNumberFormat="1" applyFont="1"/>
    <xf numFmtId="0" fontId="19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15" fillId="0" borderId="0" xfId="0" applyFont="1" applyAlignment="1"/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/>
    <xf numFmtId="168" fontId="2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168" fontId="24" fillId="0" borderId="0" xfId="12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5" fillId="0" borderId="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1" fontId="17" fillId="0" borderId="3" xfId="0" quotePrefix="1" applyNumberFormat="1" applyFont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" fontId="27" fillId="0" borderId="1" xfId="0" quotePrefix="1" applyNumberFormat="1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1" fontId="27" fillId="0" borderId="5" xfId="0" applyNumberFormat="1" applyFont="1" applyBorder="1" applyAlignment="1">
      <alignment horizontal="center"/>
    </xf>
    <xf numFmtId="0" fontId="19" fillId="0" borderId="0" xfId="0" applyFont="1"/>
    <xf numFmtId="168" fontId="27" fillId="0" borderId="1" xfId="0" applyNumberFormat="1" applyFont="1" applyFill="1" applyBorder="1" applyAlignment="1">
      <alignment horizontal="center"/>
    </xf>
    <xf numFmtId="168" fontId="27" fillId="0" borderId="1" xfId="0" quotePrefix="1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5" fillId="0" borderId="0" xfId="0" applyFont="1" applyBorder="1"/>
    <xf numFmtId="1" fontId="30" fillId="0" borderId="0" xfId="12" applyNumberFormat="1" applyFont="1" applyFill="1" applyBorder="1" applyProtection="1">
      <protection locked="0"/>
    </xf>
    <xf numFmtId="1" fontId="30" fillId="0" borderId="0" xfId="12" applyNumberFormat="1" applyFont="1" applyFill="1" applyBorder="1" applyAlignment="1" applyProtection="1">
      <protection locked="0"/>
    </xf>
    <xf numFmtId="1" fontId="30" fillId="0" borderId="0" xfId="12" applyNumberFormat="1" applyFont="1" applyFill="1" applyBorder="1" applyAlignment="1" applyProtection="1">
      <alignment horizontal="right"/>
      <protection locked="0"/>
    </xf>
    <xf numFmtId="1" fontId="30" fillId="0" borderId="0" xfId="12" quotePrefix="1" applyNumberFormat="1" applyFont="1" applyFill="1" applyBorder="1" applyAlignment="1" applyProtection="1">
      <protection locked="0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6" fillId="0" borderId="0" xfId="0" applyFont="1" applyFill="1"/>
    <xf numFmtId="0" fontId="19" fillId="0" borderId="0" xfId="0" applyFont="1" applyAlignment="1">
      <alignment horizontal="left"/>
    </xf>
    <xf numFmtId="49" fontId="19" fillId="0" borderId="0" xfId="0" applyNumberFormat="1" applyFont="1"/>
    <xf numFmtId="22" fontId="19" fillId="0" borderId="0" xfId="0" applyNumberFormat="1" applyFont="1"/>
    <xf numFmtId="168" fontId="27" fillId="0" borderId="5" xfId="0" applyNumberFormat="1" applyFont="1" applyBorder="1" applyAlignment="1">
      <alignment horizontal="center"/>
    </xf>
    <xf numFmtId="0" fontId="33" fillId="0" borderId="0" xfId="0" applyFont="1"/>
    <xf numFmtId="1" fontId="27" fillId="0" borderId="0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68" fontId="27" fillId="0" borderId="0" xfId="0" quotePrefix="1" applyNumberFormat="1" applyFont="1" applyBorder="1" applyAlignment="1">
      <alignment horizontal="center"/>
    </xf>
    <xf numFmtId="0" fontId="36" fillId="0" borderId="5" xfId="0" applyFont="1" applyBorder="1"/>
    <xf numFmtId="0" fontId="36" fillId="0" borderId="5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6" fillId="3" borderId="2" xfId="0" applyFont="1" applyFill="1" applyBorder="1" applyAlignment="1">
      <alignment horizontal="left"/>
    </xf>
    <xf numFmtId="0" fontId="36" fillId="0" borderId="1" xfId="0" applyFont="1" applyBorder="1"/>
    <xf numFmtId="0" fontId="16" fillId="0" borderId="0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Border="1"/>
    <xf numFmtId="168" fontId="27" fillId="3" borderId="5" xfId="0" applyNumberFormat="1" applyFont="1" applyFill="1" applyBorder="1" applyAlignment="1">
      <alignment horizontal="center" wrapText="1"/>
    </xf>
    <xf numFmtId="0" fontId="32" fillId="0" borderId="0" xfId="13" applyFont="1" applyFill="1" applyAlignment="1" applyProtection="1"/>
    <xf numFmtId="168" fontId="17" fillId="0" borderId="3" xfId="0" quotePrefix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26" fillId="0" borderId="0" xfId="0" applyFont="1"/>
    <xf numFmtId="1" fontId="38" fillId="0" borderId="0" xfId="12" quotePrefix="1" applyNumberFormat="1" applyFont="1" applyBorder="1" applyAlignment="1" applyProtection="1">
      <protection locked="0"/>
    </xf>
    <xf numFmtId="0" fontId="26" fillId="0" borderId="0" xfId="0" applyFont="1" applyBorder="1" applyAlignment="1"/>
    <xf numFmtId="0" fontId="26" fillId="3" borderId="0" xfId="0" applyFont="1" applyFill="1" applyAlignment="1">
      <alignment horizontal="right"/>
    </xf>
    <xf numFmtId="0" fontId="22" fillId="0" borderId="0" xfId="0" applyFont="1"/>
    <xf numFmtId="0" fontId="26" fillId="0" borderId="0" xfId="0" applyFont="1" applyBorder="1"/>
    <xf numFmtId="1" fontId="26" fillId="0" borderId="0" xfId="0" applyNumberFormat="1" applyFont="1" applyBorder="1"/>
    <xf numFmtId="1" fontId="26" fillId="0" borderId="0" xfId="0" applyNumberFormat="1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0" applyFont="1"/>
    <xf numFmtId="1" fontId="36" fillId="0" borderId="0" xfId="0" applyNumberFormat="1" applyFont="1"/>
    <xf numFmtId="0" fontId="32" fillId="0" borderId="0" xfId="0" applyFont="1" applyBorder="1"/>
    <xf numFmtId="169" fontId="27" fillId="0" borderId="5" xfId="0" applyNumberFormat="1" applyFont="1" applyBorder="1" applyAlignment="1">
      <alignment horizontal="center"/>
    </xf>
    <xf numFmtId="1" fontId="15" fillId="0" borderId="0" xfId="0" applyNumberFormat="1" applyFont="1" applyBorder="1"/>
    <xf numFmtId="0" fontId="0" fillId="0" borderId="1" xfId="0" applyBorder="1"/>
    <xf numFmtId="0" fontId="44" fillId="0" borderId="0" xfId="0" applyFont="1" applyBorder="1" applyAlignment="1"/>
    <xf numFmtId="168" fontId="44" fillId="0" borderId="0" xfId="0" applyNumberFormat="1" applyFont="1" applyBorder="1" applyAlignment="1"/>
    <xf numFmtId="2" fontId="27" fillId="0" borderId="5" xfId="0" applyNumberFormat="1" applyFont="1" applyBorder="1" applyAlignment="1">
      <alignment horizontal="center"/>
    </xf>
    <xf numFmtId="0" fontId="36" fillId="0" borderId="0" xfId="0" applyFont="1"/>
    <xf numFmtId="0" fontId="22" fillId="0" borderId="0" xfId="0" applyFont="1" applyFill="1"/>
    <xf numFmtId="0" fontId="25" fillId="4" borderId="8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43" fillId="0" borderId="4" xfId="0" applyFont="1" applyFill="1" applyBorder="1" applyAlignment="1">
      <alignment horizontal="center"/>
    </xf>
    <xf numFmtId="0" fontId="43" fillId="0" borderId="2" xfId="0" quotePrefix="1" applyFont="1" applyFill="1" applyBorder="1" applyAlignment="1">
      <alignment horizontal="center"/>
    </xf>
    <xf numFmtId="0" fontId="35" fillId="0" borderId="2" xfId="0" quotePrefix="1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43" fillId="0" borderId="4" xfId="0" quotePrefix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20" fontId="31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/>
    </xf>
  </cellXfs>
  <cellStyles count="30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2 5" xfId="29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T27" sqref="T27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32.4414062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0.109375" style="2" customWidth="1"/>
    <col min="26" max="26" width="28.44140625" style="2" customWidth="1"/>
    <col min="27" max="27" width="36.441406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64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7" t="s">
        <v>44</v>
      </c>
      <c r="J10" s="127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51</v>
      </c>
      <c r="X10" s="119"/>
      <c r="Y10" s="117" t="s">
        <v>45</v>
      </c>
      <c r="Z10" s="116"/>
      <c r="AA10" s="117" t="s">
        <v>38</v>
      </c>
      <c r="AB10" s="116"/>
      <c r="AC10" s="117" t="s">
        <v>13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14</v>
      </c>
      <c r="AP10" s="126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2202</v>
      </c>
      <c r="G12" s="50">
        <v>9552.39</v>
      </c>
      <c r="H12" s="50">
        <v>154.35</v>
      </c>
      <c r="I12" s="50">
        <v>12246.06</v>
      </c>
      <c r="J12" s="50">
        <v>6172.63</v>
      </c>
      <c r="K12" s="50">
        <v>300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4524.5460000000003</v>
      </c>
      <c r="R12" s="50">
        <v>180</v>
      </c>
      <c r="S12" s="50">
        <v>2125</v>
      </c>
      <c r="T12" s="50">
        <v>385</v>
      </c>
      <c r="U12" s="50">
        <v>895</v>
      </c>
      <c r="V12" s="50">
        <v>360</v>
      </c>
      <c r="W12" s="50">
        <v>275</v>
      </c>
      <c r="X12" s="50">
        <v>0</v>
      </c>
      <c r="Y12" s="50">
        <v>1075.0450000000001</v>
      </c>
      <c r="Z12" s="50">
        <v>260.81</v>
      </c>
      <c r="AA12" s="50">
        <v>1929.0807547169811</v>
      </c>
      <c r="AB12" s="50">
        <v>0</v>
      </c>
      <c r="AC12" s="50">
        <v>2300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35222.12175471698</v>
      </c>
      <c r="AP12" s="51">
        <f>SUMIF($C$11:$AN$11,"I.Mad",C12:AN12)</f>
        <v>9714.7899999999991</v>
      </c>
      <c r="AQ12" s="51">
        <f>SUM(AO12:AP12)</f>
        <v>44936.911754716981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>
        <v>49</v>
      </c>
      <c r="G13" s="52">
        <v>41</v>
      </c>
      <c r="H13" s="52">
        <v>2</v>
      </c>
      <c r="I13" s="52">
        <v>64</v>
      </c>
      <c r="J13" s="52">
        <v>131</v>
      </c>
      <c r="K13" s="52">
        <v>1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33</v>
      </c>
      <c r="R13" s="52">
        <v>1</v>
      </c>
      <c r="S13" s="52">
        <v>17</v>
      </c>
      <c r="T13" s="52">
        <v>6</v>
      </c>
      <c r="U13" s="52">
        <v>9</v>
      </c>
      <c r="V13" s="52">
        <v>7</v>
      </c>
      <c r="W13" s="52">
        <v>4</v>
      </c>
      <c r="X13" s="52" t="s">
        <v>20</v>
      </c>
      <c r="Y13" s="52">
        <v>11</v>
      </c>
      <c r="Z13" s="52">
        <v>4</v>
      </c>
      <c r="AA13" s="52">
        <v>15</v>
      </c>
      <c r="AB13" s="52" t="s">
        <v>20</v>
      </c>
      <c r="AC13" s="52">
        <v>12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207</v>
      </c>
      <c r="AP13" s="51">
        <f>SUMIF($C$11:$AN$11,"I.Mad",C13:AN13)</f>
        <v>200</v>
      </c>
      <c r="AQ13" s="51">
        <f>SUM(AO13:AP13)</f>
        <v>407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69</v>
      </c>
      <c r="G14" s="52">
        <v>9</v>
      </c>
      <c r="H14" s="52">
        <v>1</v>
      </c>
      <c r="I14" s="52">
        <v>6</v>
      </c>
      <c r="J14" s="52">
        <v>15</v>
      </c>
      <c r="K14" s="52" t="s">
        <v>69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10</v>
      </c>
      <c r="R14" s="52" t="s">
        <v>69</v>
      </c>
      <c r="S14" s="52">
        <v>9</v>
      </c>
      <c r="T14" s="52">
        <v>1</v>
      </c>
      <c r="U14" s="52">
        <v>3</v>
      </c>
      <c r="V14" s="52">
        <v>2</v>
      </c>
      <c r="W14" s="52">
        <v>4</v>
      </c>
      <c r="X14" s="52" t="s">
        <v>20</v>
      </c>
      <c r="Y14" s="52">
        <v>2</v>
      </c>
      <c r="Z14" s="52" t="s">
        <v>69</v>
      </c>
      <c r="AA14" s="52">
        <v>3</v>
      </c>
      <c r="AB14" s="52" t="s">
        <v>20</v>
      </c>
      <c r="AC14" s="52">
        <v>6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52</v>
      </c>
      <c r="AP14" s="51">
        <f>SUMIF($C$11:$AN$11,"I.Mad",C14:AN14)</f>
        <v>19</v>
      </c>
      <c r="AQ14" s="51">
        <f>SUM(AO14:AP14)</f>
        <v>71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>
        <v>3.9396098333974994</v>
      </c>
      <c r="H15" s="52">
        <v>2.0100502512562812</v>
      </c>
      <c r="I15" s="52">
        <v>0</v>
      </c>
      <c r="J15" s="52">
        <v>2.8838284024347176E-2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1.9646736366352968</v>
      </c>
      <c r="R15" s="52" t="s">
        <v>20</v>
      </c>
      <c r="S15" s="52">
        <v>2.2889330671519859</v>
      </c>
      <c r="T15" s="52">
        <v>0</v>
      </c>
      <c r="U15" s="52">
        <v>0.98267938602559679</v>
      </c>
      <c r="V15" s="52">
        <v>8.2425926478869673</v>
      </c>
      <c r="W15" s="52">
        <v>4.9653591102637984</v>
      </c>
      <c r="X15" s="52" t="s">
        <v>20</v>
      </c>
      <c r="Y15" s="52">
        <v>16.49607</v>
      </c>
      <c r="Z15" s="52" t="s">
        <v>20</v>
      </c>
      <c r="AA15" s="52">
        <v>4.3339505874497428</v>
      </c>
      <c r="AB15" s="52" t="s">
        <v>20</v>
      </c>
      <c r="AC15" s="52">
        <v>7.0223018646508386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>
        <v>13.5</v>
      </c>
      <c r="H16" s="57">
        <v>13</v>
      </c>
      <c r="I16" s="57">
        <v>14</v>
      </c>
      <c r="J16" s="57">
        <v>14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13.5</v>
      </c>
      <c r="R16" s="57" t="s">
        <v>20</v>
      </c>
      <c r="S16" s="57">
        <v>14</v>
      </c>
      <c r="T16" s="57">
        <v>13.5</v>
      </c>
      <c r="U16" s="57">
        <v>14</v>
      </c>
      <c r="V16" s="57">
        <v>13.5</v>
      </c>
      <c r="W16" s="57">
        <v>14</v>
      </c>
      <c r="X16" s="57" t="s">
        <v>20</v>
      </c>
      <c r="Y16" s="57">
        <v>12.5</v>
      </c>
      <c r="Z16" s="57" t="s">
        <v>20</v>
      </c>
      <c r="AA16" s="57">
        <v>13</v>
      </c>
      <c r="AB16" s="57" t="s">
        <v>20</v>
      </c>
      <c r="AC16" s="57">
        <v>12.5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>
        <v>10.453808752025932</v>
      </c>
      <c r="R25" s="70"/>
      <c r="S25" s="54"/>
      <c r="T25" s="54"/>
      <c r="U25" s="54"/>
      <c r="V25" s="70"/>
      <c r="W25" s="70"/>
      <c r="X25" s="70"/>
      <c r="Y25" s="70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10.453808752025932</v>
      </c>
      <c r="AP25" s="51">
        <f t="shared" si="1"/>
        <v>0</v>
      </c>
      <c r="AQ25" s="54">
        <f>SUM(AO25:AP25)</f>
        <v>10.453808752025932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54">
        <v>0.91924528301886788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0.91924528301886788</v>
      </c>
      <c r="AP30" s="51">
        <f t="shared" si="1"/>
        <v>0</v>
      </c>
      <c r="AQ30" s="54">
        <f t="shared" si="2"/>
        <v>0.91924528301886788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2202</v>
      </c>
      <c r="G41" s="54">
        <f t="shared" si="8"/>
        <v>9552.39</v>
      </c>
      <c r="H41" s="54">
        <f t="shared" si="8"/>
        <v>154.35</v>
      </c>
      <c r="I41" s="54">
        <f t="shared" si="8"/>
        <v>12246.06</v>
      </c>
      <c r="J41" s="54">
        <f t="shared" si="8"/>
        <v>6172.63</v>
      </c>
      <c r="K41" s="54">
        <f t="shared" si="8"/>
        <v>300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4534.9998087520262</v>
      </c>
      <c r="R41" s="54">
        <f t="shared" si="8"/>
        <v>180</v>
      </c>
      <c r="S41" s="54">
        <f>+SUM(S24:S40,S18,S12)</f>
        <v>2125</v>
      </c>
      <c r="T41" s="54">
        <f t="shared" si="8"/>
        <v>385</v>
      </c>
      <c r="U41" s="54">
        <f>+SUM(U24:U40,U18,U12)</f>
        <v>895</v>
      </c>
      <c r="V41" s="54">
        <f t="shared" si="8"/>
        <v>360</v>
      </c>
      <c r="W41" s="54">
        <f t="shared" si="8"/>
        <v>275</v>
      </c>
      <c r="X41" s="54">
        <f t="shared" si="8"/>
        <v>0</v>
      </c>
      <c r="Y41" s="54">
        <f t="shared" si="8"/>
        <v>1075.0450000000001</v>
      </c>
      <c r="Z41" s="54">
        <f t="shared" si="8"/>
        <v>260.81</v>
      </c>
      <c r="AA41" s="54">
        <f t="shared" si="8"/>
        <v>1930</v>
      </c>
      <c r="AB41" s="54">
        <f t="shared" si="8"/>
        <v>0</v>
      </c>
      <c r="AC41" s="54">
        <f t="shared" si="8"/>
        <v>2300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35233.494808752024</v>
      </c>
      <c r="AP41" s="54">
        <f>SUM(AP12,AP18,AP24:AP37)</f>
        <v>9714.7899999999991</v>
      </c>
      <c r="AQ41" s="54">
        <f>SUM(AO41:AP41)</f>
        <v>44948.284808752025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18.100000000000001</v>
      </c>
      <c r="H42" s="56"/>
      <c r="I42" s="56">
        <v>19.5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16.899999999999999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9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2018-04-23T19:22:33Z</dcterms:modified>
</cp:coreProperties>
</file>