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5200" windowHeight="119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<sst xmlns="http://schemas.openxmlformats.org/spreadsheetml/2006/main" count="371" uniqueCount="65">
  <si>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</si>
  <si>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</si>
  <si>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</si>
  <si>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</si>
  <si>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</si>
  <si>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</si>
  <si>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</si>
  <si>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</si>
  <si>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</si>
  <si>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</si>
  <si>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</si>
  <si>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</si>
  <si>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</si>
  <si>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</si>
  <si>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</si>
  <si>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</si>
  <si>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</si>
  <si>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</si>
  <si>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</si>
  <si>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</si>
  <si>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</si>
  <si>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</si>
  <si>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</si>
  <si>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</si>
  <si>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</si>
  <si>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</si>
  <si>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</si>
  <si>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</si>
  <si>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</si>
  <si>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</si>
  <si>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</si>
  <si>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</si>
  <si>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</si>
  <si>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</si>
  <si>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</si>
  <si>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</si>
  <si>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</si>
  <si>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</si>
  <si>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</si>
  <si>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</si>
  <si>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</si>
  <si>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</si>
  <si>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</si>
  <si>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</si>
  <si>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</si>
  <si>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</si>
  <si>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</si>
  <si>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</si>
  <si>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</si>
  <si>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</si>
  <si>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</si>
  <si>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</si>
  <si>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</si>
  <si>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</si>
  <si>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</si>
  <si>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</si>
  <si>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</si>
  <si>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</si>
  <si>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</si>
  <si>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</si>
  <si>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</si>
  <si>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</si>
  <si>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R.M.N°427-2015-PRODUCE,R.M.N°242-2016-PRODUCE,R.M.N°440-2016-PRODUCE</t>
  </si>
  <si>
    <t xml:space="preserve">        Fecha  : 21/12/2016</t>
  </si>
  <si>
    <t>Callao, 22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</si>
</sst>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67" fontId="9" fillId="0" borderId="1" xfId="0" quotePrefix="1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1" fontId="2" fillId="0" borderId="0" xfId="0" applyNumberFormat="1" applyFont="1" applyBorder="1"/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N20" sqref="N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1134</v>
      </c>
      <c r="F12" s="52">
        <v>39.999999999999993</v>
      </c>
      <c r="G12" s="52">
        <v>5457.96</v>
      </c>
      <c r="H12" s="52">
        <v>4286.8050000000003</v>
      </c>
      <c r="I12" s="52">
        <v>1681</v>
      </c>
      <c r="J12" s="52">
        <v>1276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640</v>
      </c>
      <c r="R12" s="52">
        <v>0</v>
      </c>
      <c r="S12" s="52">
        <v>60</v>
      </c>
      <c r="T12" s="52">
        <v>0</v>
      </c>
      <c r="U12" s="52">
        <v>920</v>
      </c>
      <c r="V12" s="52">
        <v>0</v>
      </c>
      <c r="W12" s="52">
        <v>0</v>
      </c>
      <c r="X12" s="52">
        <v>0</v>
      </c>
      <c r="Y12" s="52">
        <v>120.92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10013.879999999999</v>
      </c>
      <c r="AP12" s="53">
        <f>SUMIF($C$11:$AN$11,"I.Mad",C12:AN12)</f>
        <v>5602.8050000000003</v>
      </c>
      <c r="AQ12" s="53">
        <f>SUM(AO12:AP12)</f>
        <v>15616.684999999999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>
        <v>6</v>
      </c>
      <c r="F13" s="54">
        <v>5</v>
      </c>
      <c r="G13" s="54">
        <v>60</v>
      </c>
      <c r="H13" s="54">
        <v>69</v>
      </c>
      <c r="I13" s="54">
        <v>29</v>
      </c>
      <c r="J13" s="54">
        <v>22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2</v>
      </c>
      <c r="R13" s="54" t="s">
        <v>20</v>
      </c>
      <c r="S13" s="54">
        <v>1</v>
      </c>
      <c r="T13" s="54" t="s">
        <v>20</v>
      </c>
      <c r="U13" s="54">
        <v>14</v>
      </c>
      <c r="V13" s="54" t="s">
        <v>20</v>
      </c>
      <c r="W13" s="54" t="s">
        <v>20</v>
      </c>
      <c r="X13" s="54" t="s">
        <v>20</v>
      </c>
      <c r="Y13" s="54">
        <v>6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118</v>
      </c>
      <c r="AP13" s="53">
        <f>SUMIF($C$11:$AN$11,"I.Mad",C13:AN13)</f>
        <v>96</v>
      </c>
      <c r="AQ13" s="53">
        <f>SUM(AO13:AP13)</f>
        <v>214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>
        <v>2</v>
      </c>
      <c r="F14" s="54">
        <v>2</v>
      </c>
      <c r="G14" s="54">
        <v>9</v>
      </c>
      <c r="H14" s="54">
        <v>4</v>
      </c>
      <c r="I14" s="54">
        <v>4</v>
      </c>
      <c r="J14" s="54">
        <v>4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2</v>
      </c>
      <c r="R14" s="54" t="s">
        <v>20</v>
      </c>
      <c r="S14" s="54">
        <v>1</v>
      </c>
      <c r="T14" s="54" t="s">
        <v>20</v>
      </c>
      <c r="U14" s="54">
        <v>6</v>
      </c>
      <c r="V14" s="54" t="s">
        <v>20</v>
      </c>
      <c r="W14" s="54" t="s">
        <v>20</v>
      </c>
      <c r="X14" s="54" t="s">
        <v>20</v>
      </c>
      <c r="Y14" s="54">
        <v>2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26</v>
      </c>
      <c r="AP14" s="53">
        <f>SUMIF($C$11:$AN$11,"I.Mad",C14:AN14)</f>
        <v>10</v>
      </c>
      <c r="AQ14" s="53">
        <f>SUM(AO14:AP14)</f>
        <v>36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>
        <v>1.0152284263959392</v>
      </c>
      <c r="F15" s="54">
        <v>6.8432924788019642</v>
      </c>
      <c r="G15" s="54">
        <v>1.1062922580089067</v>
      </c>
      <c r="H15" s="54">
        <v>0.90791304046797083</v>
      </c>
      <c r="I15" s="54">
        <v>3.6548726397062241</v>
      </c>
      <c r="J15" s="54">
        <v>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9.1217376950744438</v>
      </c>
      <c r="R15" s="54" t="s">
        <v>20</v>
      </c>
      <c r="S15" s="54">
        <v>5.2434456928838955</v>
      </c>
      <c r="T15" s="54" t="s">
        <v>20</v>
      </c>
      <c r="U15" s="54">
        <v>82.391719930169856</v>
      </c>
      <c r="V15" s="54" t="s">
        <v>20</v>
      </c>
      <c r="W15" s="54" t="s">
        <v>20</v>
      </c>
      <c r="X15" s="54" t="s">
        <v>20</v>
      </c>
      <c r="Y15" s="54">
        <v>92.765697038016881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>
        <v>14</v>
      </c>
      <c r="F16" s="59">
        <v>13.5</v>
      </c>
      <c r="G16" s="59">
        <v>14</v>
      </c>
      <c r="H16" s="59">
        <v>14</v>
      </c>
      <c r="I16" s="59">
        <v>13.5</v>
      </c>
      <c r="J16" s="59">
        <v>14.5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13.5</v>
      </c>
      <c r="R16" s="112" t="s">
        <v>20</v>
      </c>
      <c r="S16" s="59">
        <v>13</v>
      </c>
      <c r="T16" s="112" t="s">
        <v>20</v>
      </c>
      <c r="U16" s="59">
        <v>11.5</v>
      </c>
      <c r="V16" s="59" t="s">
        <v>20</v>
      </c>
      <c r="W16" s="59" t="s">
        <v>20</v>
      </c>
      <c r="X16" s="59" t="s">
        <v>20</v>
      </c>
      <c r="Y16" s="59">
        <v>11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109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56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>
        <v>1.18</v>
      </c>
      <c r="J25" s="72"/>
      <c r="K25" s="56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>
        <v>8.1418439716312074E-2</v>
      </c>
      <c r="Z25" s="111"/>
      <c r="AA25" s="72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1.261418439716312</v>
      </c>
      <c r="AP25" s="53">
        <f t="shared" ref="AP25:AP37" si="2">SUMIF($C$11:$AN$11,"I.Mad",C25:AN25)</f>
        <v>0</v>
      </c>
      <c r="AQ25" s="56">
        <f>SUM(AO25:AP25)</f>
        <v>1.261418439716312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72"/>
      <c r="K26" s="56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72"/>
      <c r="K27" s="56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72"/>
      <c r="K28" s="5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72"/>
      <c r="J29" s="72"/>
      <c r="K29" s="5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10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111"/>
      <c r="J30" s="72"/>
      <c r="K30" s="5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11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1134</v>
      </c>
      <c r="F38" s="56">
        <f t="shared" si="3"/>
        <v>39.999999999999993</v>
      </c>
      <c r="G38" s="56">
        <f t="shared" si="3"/>
        <v>5457.96</v>
      </c>
      <c r="H38" s="56">
        <f t="shared" si="3"/>
        <v>4286.8050000000003</v>
      </c>
      <c r="I38" s="56">
        <f t="shared" si="3"/>
        <v>1682.18</v>
      </c>
      <c r="J38" s="56">
        <f t="shared" si="3"/>
        <v>1276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640</v>
      </c>
      <c r="R38" s="56">
        <f t="shared" si="3"/>
        <v>0</v>
      </c>
      <c r="S38" s="56">
        <f t="shared" si="3"/>
        <v>60</v>
      </c>
      <c r="T38" s="56">
        <f t="shared" si="3"/>
        <v>0</v>
      </c>
      <c r="U38" s="56">
        <f t="shared" si="3"/>
        <v>920</v>
      </c>
      <c r="V38" s="56">
        <f t="shared" si="3"/>
        <v>0</v>
      </c>
      <c r="W38" s="56">
        <f t="shared" si="3"/>
        <v>0</v>
      </c>
      <c r="X38" s="56">
        <f t="shared" si="3"/>
        <v>0</v>
      </c>
      <c r="Y38" s="56">
        <f t="shared" si="3"/>
        <v>121.00141843971632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10015.141418439716</v>
      </c>
      <c r="AP38" s="56">
        <f>SUM(AP12,AP18,AP24:AP37)</f>
        <v>5602.8050000000003</v>
      </c>
      <c r="AQ38" s="56">
        <f>SUM(AO38:AP38)</f>
        <v>15617.946418439717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16.8</v>
      </c>
      <c r="H39" s="58"/>
      <c r="I39" s="91">
        <v>20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16.399999999999999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25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25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25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25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2016-12-22T16:22:06Z</dcterms:modified>
</cp:coreProperties>
</file>