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<sst xmlns="http://schemas.openxmlformats.org/spreadsheetml/2006/main" count="372" uniqueCount="69">
  <si>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</si>
  <si>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</si>
  <si>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</si>
  <si>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</si>
  <si>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</si>
  <si>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</si>
  <si>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</si>
  <si>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</si>
  <si>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</si>
  <si>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</si>
  <si>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</si>
  <si>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</si>
  <si>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</si>
  <si>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</si>
  <si>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</si>
  <si>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</si>
  <si>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</si>
  <si>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</si>
  <si>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</si>
  <si>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</si>
  <si>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</si>
  <si>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</si>
  <si>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</si>
  <si>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</si>
  <si>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</si>
  <si>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</si>
  <si>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</si>
  <si>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</si>
  <si>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</si>
  <si>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</si>
  <si>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</si>
  <si>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</si>
  <si>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</si>
  <si>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</si>
  <si>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</si>
  <si>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</si>
  <si>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</si>
  <si>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</si>
  <si>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</si>
  <si>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</si>
  <si>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</si>
  <si>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</si>
  <si>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</si>
  <si>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</si>
  <si>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</si>
  <si>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</si>
  <si>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</si>
  <si>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</si>
  <si>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</si>
  <si>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</si>
  <si>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</si>
  <si>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</si>
  <si>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</si>
  <si>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</si>
  <si>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</si>
  <si>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</si>
  <si>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</si>
  <si>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</si>
  <si>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</si>
  <si>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</si>
  <si>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</si>
  <si>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</si>
  <si>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</si>
  <si>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</si>
  <si>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</si>
  <si>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</si>
  <si>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21/11/2023</t>
  </si>
  <si>
    <t>Callao,29 de noviembre del 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</si>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</sst>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1" zoomScale="24" zoomScaleNormal="24" workbookViewId="0">
      <selection activeCell="AI6" sqref="AI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21.34</v>
      </c>
      <c r="H12" s="24">
        <v>422.72</v>
      </c>
      <c r="I12" s="24">
        <v>5442.68</v>
      </c>
      <c r="J12" s="24">
        <v>3600.9650000000001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2025.165</v>
      </c>
      <c r="R12" s="24">
        <v>0</v>
      </c>
      <c r="S12" s="24">
        <v>3907.9949999999999</v>
      </c>
      <c r="T12" s="24">
        <v>0</v>
      </c>
      <c r="U12" s="24">
        <v>1035.94</v>
      </c>
      <c r="V12" s="24">
        <v>0</v>
      </c>
      <c r="W12" s="24">
        <v>3730.4</v>
      </c>
      <c r="X12" s="24">
        <v>0</v>
      </c>
      <c r="Y12" s="24">
        <v>7111.1850000000004</v>
      </c>
      <c r="Z12" s="24">
        <v>377.77499999999998</v>
      </c>
      <c r="AA12" s="24">
        <v>201.57</v>
      </c>
      <c r="AB12" s="24">
        <v>437.34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23476.275000000001</v>
      </c>
      <c r="AP12" s="24">
        <f>SUMIF($C$11:$AN$11,"I.Mad",C12:AN12)</f>
        <v>4838.8</v>
      </c>
      <c r="AQ12" s="24">
        <f>SUM(AO12:AP12)</f>
        <v>28315.075000000001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1</v>
      </c>
      <c r="H13" s="24">
        <v>44</v>
      </c>
      <c r="I13" s="24">
        <v>74</v>
      </c>
      <c r="J13" s="24">
        <v>138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9</v>
      </c>
      <c r="R13" s="24" t="s">
        <v>33</v>
      </c>
      <c r="S13" s="24">
        <v>17</v>
      </c>
      <c r="T13" s="24" t="s">
        <v>33</v>
      </c>
      <c r="U13" s="24">
        <v>4</v>
      </c>
      <c r="V13" s="24" t="s">
        <v>33</v>
      </c>
      <c r="W13" s="24">
        <v>22</v>
      </c>
      <c r="X13" s="24" t="s">
        <v>33</v>
      </c>
      <c r="Y13" s="24">
        <v>48</v>
      </c>
      <c r="Z13" s="24">
        <v>14</v>
      </c>
      <c r="AA13" s="24">
        <v>6</v>
      </c>
      <c r="AB13" s="24">
        <v>16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181</v>
      </c>
      <c r="AP13" s="24">
        <f>SUMIF($C$11:$AN$11,"I.Mad",C13:AN13)</f>
        <v>212</v>
      </c>
      <c r="AQ13" s="24">
        <f>SUM(AO13:AP13)</f>
        <v>393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</v>
      </c>
      <c r="H14" s="24">
        <v>19</v>
      </c>
      <c r="I14" s="24">
        <v>8</v>
      </c>
      <c r="J14" s="24">
        <v>10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4</v>
      </c>
      <c r="R14" s="24" t="s">
        <v>33</v>
      </c>
      <c r="S14" s="24">
        <v>7</v>
      </c>
      <c r="T14" s="24" t="s">
        <v>33</v>
      </c>
      <c r="U14" s="24">
        <v>4</v>
      </c>
      <c r="V14" s="24" t="s">
        <v>33</v>
      </c>
      <c r="W14" s="24">
        <v>7</v>
      </c>
      <c r="X14" s="24" t="s">
        <v>33</v>
      </c>
      <c r="Y14" s="24">
        <v>9</v>
      </c>
      <c r="Z14" s="24" t="s">
        <v>68</v>
      </c>
      <c r="AA14" s="24" t="s">
        <v>68</v>
      </c>
      <c r="AB14" s="24">
        <v>6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40</v>
      </c>
      <c r="AP14" s="24">
        <f>SUMIF($C$11:$AN$11,"I.Mad",C14:AN14)</f>
        <v>35</v>
      </c>
      <c r="AQ14" s="24">
        <f>SUM(AO14:AP14)</f>
        <v>75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41.025641025612103</v>
      </c>
      <c r="H15" s="24">
        <v>66.733470412436205</v>
      </c>
      <c r="I15" s="24">
        <v>9.2647183107453799</v>
      </c>
      <c r="J15" s="24">
        <v>59.177145458913799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15.902240166646701</v>
      </c>
      <c r="R15" s="24" t="s">
        <v>33</v>
      </c>
      <c r="S15" s="24">
        <v>28.932340899942599</v>
      </c>
      <c r="T15" s="24" t="s">
        <v>33</v>
      </c>
      <c r="U15" s="24">
        <v>36.476555022078699</v>
      </c>
      <c r="V15" s="24" t="s">
        <v>33</v>
      </c>
      <c r="W15" s="24">
        <v>28.992789670779199</v>
      </c>
      <c r="X15" s="24" t="s">
        <v>33</v>
      </c>
      <c r="Y15" s="24">
        <v>25.442598537023201</v>
      </c>
      <c r="Z15" s="24" t="s">
        <v>33</v>
      </c>
      <c r="AA15" s="24" t="s">
        <v>33</v>
      </c>
      <c r="AB15" s="24">
        <v>40.8609468495209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7">
        <v>12</v>
      </c>
      <c r="H16" s="27">
        <v>11.5</v>
      </c>
      <c r="I16" s="27">
        <v>12.5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12</v>
      </c>
      <c r="T16" s="24" t="s">
        <v>33</v>
      </c>
      <c r="U16" s="27">
        <v>12</v>
      </c>
      <c r="V16" s="24" t="s">
        <v>33</v>
      </c>
      <c r="W16" s="27">
        <v>12</v>
      </c>
      <c r="X16" s="24" t="s">
        <v>33</v>
      </c>
      <c r="Y16" s="27">
        <v>12</v>
      </c>
      <c r="Z16" s="24" t="s">
        <v>33</v>
      </c>
      <c r="AA16" s="24" t="s">
        <v>33</v>
      </c>
      <c r="AB16" s="27">
        <v>12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3">
        <v>11.062049999999999</v>
      </c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11.062049999999999</v>
      </c>
      <c r="AP25" s="24">
        <f t="shared" si="1"/>
        <v>0</v>
      </c>
      <c r="AQ25" s="33">
        <f t="shared" si="2"/>
        <v>11.062049999999999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7">
        <v>0.39216000000000001</v>
      </c>
      <c r="H30" s="24">
        <v>3.1591900000000002</v>
      </c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3">
        <v>20.489439999999998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0.39216000000000001</v>
      </c>
      <c r="AP30" s="24">
        <f t="shared" si="1"/>
        <v>23.648629999999997</v>
      </c>
      <c r="AQ30" s="33">
        <f t="shared" si="2"/>
        <v>24.040789999999998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21.73216</v>
      </c>
      <c r="H41" s="33">
        <f t="shared" si="3"/>
        <v>425.87919000000005</v>
      </c>
      <c r="I41" s="33">
        <f t="shared" si="3"/>
        <v>5453.7420500000007</v>
      </c>
      <c r="J41" s="33">
        <f t="shared" si="3"/>
        <v>3600.9650000000001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2025.165</v>
      </c>
      <c r="R41" s="33">
        <f t="shared" si="3"/>
        <v>0</v>
      </c>
      <c r="S41" s="33">
        <f t="shared" si="3"/>
        <v>3907.9949999999999</v>
      </c>
      <c r="T41" s="33">
        <f t="shared" si="3"/>
        <v>0</v>
      </c>
      <c r="U41" s="33">
        <f t="shared" si="3"/>
        <v>1035.94</v>
      </c>
      <c r="V41" s="33">
        <f t="shared" si="3"/>
        <v>0</v>
      </c>
      <c r="W41" s="33">
        <f t="shared" si="3"/>
        <v>3730.4</v>
      </c>
      <c r="X41" s="33">
        <f t="shared" si="3"/>
        <v>0</v>
      </c>
      <c r="Y41" s="33">
        <f t="shared" si="3"/>
        <v>7111.1850000000004</v>
      </c>
      <c r="Z41" s="33">
        <f t="shared" si="3"/>
        <v>377.77499999999998</v>
      </c>
      <c r="AA41" s="33">
        <f>+SUM(AA24:AA40,AA18,C12)</f>
        <v>0</v>
      </c>
      <c r="AB41" s="33">
        <f t="shared" si="3"/>
        <v>457.82943999999998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23487.729210000001</v>
      </c>
      <c r="AP41" s="33">
        <f>SUM(AP12,AP18,AP24:AP37)</f>
        <v>4862.4486299999999</v>
      </c>
      <c r="AQ41" s="33">
        <f t="shared" si="2"/>
        <v>28350.17784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2023-11-30T16:18:19Z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