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AS_DEL_PORTAL\REPO_PELAGICOS\rep_PELAGICOS\spelagico_diario\repo_diario_2015\snovi2015\"/>
    </mc:Choice>
  </mc:AlternateContent>
  <bookViews>
    <workbookView xWindow="0" yWindow="0" windowWidth="19200" windowHeight="11595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P25" i="5" l="1"/>
  <c r="AN38" i="5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P37" i="5"/>
  <c r="AO37" i="5"/>
  <c r="AQ37" i="5"/>
  <c r="AP36" i="5"/>
  <c r="AO36" i="5"/>
  <c r="AP35" i="5"/>
  <c r="AO35" i="5"/>
  <c r="AQ35" i="5"/>
  <c r="AP34" i="5"/>
  <c r="AO34" i="5"/>
  <c r="AP33" i="5"/>
  <c r="AO33" i="5"/>
  <c r="AQ33" i="5"/>
  <c r="AP32" i="5"/>
  <c r="AO32" i="5"/>
  <c r="AP31" i="5"/>
  <c r="AO31" i="5"/>
  <c r="AQ31" i="5"/>
  <c r="AP30" i="5"/>
  <c r="AO30" i="5"/>
  <c r="AP29" i="5"/>
  <c r="AO29" i="5"/>
  <c r="AQ29" i="5"/>
  <c r="AP28" i="5"/>
  <c r="AO28" i="5"/>
  <c r="AP27" i="5"/>
  <c r="AO27" i="5"/>
  <c r="AP26" i="5"/>
  <c r="AO26" i="5"/>
  <c r="AO25" i="5"/>
  <c r="AQ25" i="5"/>
  <c r="AP24" i="5"/>
  <c r="AO24" i="5"/>
  <c r="AP20" i="5"/>
  <c r="AO20" i="5"/>
  <c r="AP19" i="5"/>
  <c r="AO19" i="5"/>
  <c r="AP18" i="5"/>
  <c r="AO18" i="5"/>
  <c r="AP14" i="5"/>
  <c r="AO14" i="5"/>
  <c r="AP13" i="5"/>
  <c r="AO13" i="5"/>
  <c r="AP12" i="5"/>
  <c r="AO12" i="5"/>
  <c r="AQ20" i="5"/>
  <c r="AQ18" i="5"/>
  <c r="AQ32" i="5"/>
  <c r="AQ36" i="5"/>
  <c r="AQ14" i="5"/>
  <c r="AQ26" i="5"/>
  <c r="AQ28" i="5"/>
  <c r="AQ27" i="5"/>
  <c r="AQ13" i="5"/>
  <c r="AQ19" i="5"/>
  <c r="AQ24" i="5"/>
  <c r="AQ30" i="5"/>
  <c r="AQ34" i="5"/>
  <c r="AQ12" i="5"/>
  <c r="AP38" i="5"/>
  <c r="AO38" i="5"/>
  <c r="AQ38" i="5"/>
</calcChain>
</file>

<file path=xl/sharedStrings.xml><?xml version="1.0" encoding="utf-8"?>
<sst xmlns="http://schemas.openxmlformats.org/spreadsheetml/2006/main" count="364" uniqueCount="66">
  <si>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</si>
  <si>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</si>
  <si>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</si>
  <si>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</si>
  <si>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</si>
  <si>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</si>
  <si>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</si>
  <si>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</si>
  <si>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</si>
  <si>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</si>
  <si>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</si>
  <si>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</si>
  <si>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</si>
  <si>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</si>
  <si>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</si>
  <si>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</si>
  <si>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</si>
  <si>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</si>
  <si>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</si>
  <si>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</si>
  <si>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</si>
  <si>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</si>
  <si>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</si>
  <si>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</si>
  <si>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</si>
  <si>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</si>
  <si>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</si>
  <si>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</si>
  <si>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</si>
  <si>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</si>
  <si>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</si>
  <si>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</si>
  <si>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</si>
  <si>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</si>
  <si>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</si>
  <si>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</si>
  <si>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</si>
  <si>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</si>
  <si>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</si>
  <si>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</si>
  <si>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</si>
  <si>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</si>
  <si>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</si>
  <si>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</si>
  <si>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</si>
  <si>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</si>
  <si>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</si>
  <si>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</si>
  <si>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</si>
  <si>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</si>
  <si>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</si>
  <si>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</si>
  <si>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</si>
  <si>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</si>
  <si>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</si>
  <si>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</si>
  <si>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</si>
  <si>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</si>
  <si>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</si>
  <si>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</si>
  <si>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GCQ/due/jsr/mfm/hts</t>
  </si>
  <si>
    <t>Chancay</t>
  </si>
  <si>
    <t>R.M.Nº 003-2015-PRODUCE, R.M.N°246-2015 PRODUCE,  R.M.N°369-2015 PRODUCE,  R.M.N°379-2015 PRODUCE</t>
  </si>
  <si>
    <t xml:space="preserve">        Fecha  : 21/11/2015</t>
  </si>
  <si>
    <t>Callao, 23 de noviembre del 2015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</si>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</sst>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2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22"/>
      <color indexed="8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10" fillId="0" borderId="0"/>
    <xf numFmtId="0" fontId="26" fillId="0" borderId="0"/>
  </cellStyleXfs>
  <cellXfs count="127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4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0" xfId="0" applyFont="1"/>
    <xf numFmtId="0" fontId="13" fillId="0" borderId="1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15" fillId="0" borderId="1" xfId="0" quotePrefix="1" applyNumberFormat="1" applyFont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" fontId="15" fillId="0" borderId="5" xfId="0" applyNumberFormat="1" applyFont="1" applyBorder="1" applyAlignment="1">
      <alignment horizontal="center"/>
    </xf>
    <xf numFmtId="0" fontId="6" fillId="0" borderId="0" xfId="0" applyFont="1"/>
    <xf numFmtId="167" fontId="15" fillId="0" borderId="1" xfId="0" applyNumberFormat="1" applyFont="1" applyFill="1" applyBorder="1" applyAlignment="1">
      <alignment horizontal="center"/>
    </xf>
    <xf numFmtId="167" fontId="15" fillId="0" borderId="1" xfId="0" quotePrefix="1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8" fillId="0" borderId="0" xfId="12" applyNumberFormat="1" applyFont="1" applyFill="1" applyBorder="1" applyProtection="1">
      <protection locked="0"/>
    </xf>
    <xf numFmtId="1" fontId="18" fillId="0" borderId="0" xfId="12" applyNumberFormat="1" applyFont="1" applyFill="1" applyBorder="1" applyAlignment="1" applyProtection="1">
      <protection locked="0"/>
    </xf>
    <xf numFmtId="1" fontId="18" fillId="0" borderId="0" xfId="12" applyNumberFormat="1" applyFont="1" applyFill="1" applyBorder="1" applyAlignment="1" applyProtection="1">
      <alignment horizontal="right"/>
      <protection locked="0"/>
    </xf>
    <xf numFmtId="1" fontId="18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5" fillId="0" borderId="5" xfId="0" applyNumberFormat="1" applyFont="1" applyBorder="1" applyAlignment="1">
      <alignment horizontal="center"/>
    </xf>
    <xf numFmtId="0" fontId="21" fillId="0" borderId="0" xfId="0" applyFont="1"/>
    <xf numFmtId="1" fontId="15" fillId="0" borderId="0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167" fontId="15" fillId="0" borderId="0" xfId="0" quotePrefix="1" applyNumberFormat="1" applyFont="1" applyBorder="1" applyAlignment="1">
      <alignment horizontal="center"/>
    </xf>
    <xf numFmtId="0" fontId="24" fillId="0" borderId="5" xfId="0" applyFont="1" applyBorder="1"/>
    <xf numFmtId="0" fontId="24" fillId="0" borderId="5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4" fillId="3" borderId="2" xfId="0" applyFont="1" applyFill="1" applyBorder="1" applyAlignment="1">
      <alignment horizontal="left"/>
    </xf>
    <xf numFmtId="0" fontId="24" fillId="0" borderId="1" xfId="0" applyFont="1" applyBorder="1"/>
    <xf numFmtId="0" fontId="1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/>
    <xf numFmtId="0" fontId="13" fillId="0" borderId="0" xfId="0" applyFont="1" applyFill="1" applyBorder="1"/>
    <xf numFmtId="167" fontId="15" fillId="3" borderId="5" xfId="0" applyNumberFormat="1" applyFont="1" applyFill="1" applyBorder="1" applyAlignment="1">
      <alignment horizontal="center" wrapText="1"/>
    </xf>
    <xf numFmtId="0" fontId="20" fillId="0" borderId="0" xfId="13" applyFont="1" applyFill="1" applyAlignment="1" applyProtection="1"/>
    <xf numFmtId="0" fontId="21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/>
    <xf numFmtId="1" fontId="27" fillId="0" borderId="0" xfId="12" applyNumberFormat="1" applyFont="1" applyBorder="1" applyAlignment="1">
      <alignment horizontal="center"/>
    </xf>
    <xf numFmtId="1" fontId="27" fillId="0" borderId="0" xfId="12" quotePrefix="1" applyNumberFormat="1" applyFont="1" applyBorder="1" applyAlignment="1" applyProtection="1">
      <protection locked="0"/>
    </xf>
    <xf numFmtId="0" fontId="14" fillId="0" borderId="0" xfId="0" applyFont="1" applyBorder="1" applyAlignment="1"/>
    <xf numFmtId="0" fontId="14" fillId="3" borderId="0" xfId="0" applyFont="1" applyFill="1" applyAlignment="1">
      <alignment horizontal="right"/>
    </xf>
    <xf numFmtId="0" fontId="9" fillId="0" borderId="0" xfId="0" applyFont="1"/>
    <xf numFmtId="0" fontId="14" fillId="0" borderId="0" xfId="0" applyFont="1" applyBorder="1"/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28" fillId="0" borderId="0" xfId="0" applyFont="1"/>
    <xf numFmtId="0" fontId="29" fillId="0" borderId="0" xfId="0" applyFont="1"/>
    <xf numFmtId="0" fontId="30" fillId="0" borderId="0" xfId="0" applyFont="1"/>
    <xf numFmtId="1" fontId="24" fillId="0" borderId="0" xfId="0" applyNumberFormat="1" applyFont="1"/>
    <xf numFmtId="0" fontId="23" fillId="0" borderId="2" xfId="0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23" fillId="0" borderId="2" xfId="0" quotePrefix="1" applyFont="1" applyFill="1" applyBorder="1" applyAlignment="1">
      <alignment horizontal="center"/>
    </xf>
    <xf numFmtId="0" fontId="23" fillId="0" borderId="4" xfId="0" quotePrefix="1" applyFont="1" applyFill="1" applyBorder="1" applyAlignment="1">
      <alignment horizontal="center"/>
    </xf>
    <xf numFmtId="0" fontId="25" fillId="0" borderId="2" xfId="0" quotePrefix="1" applyFont="1" applyFill="1" applyBorder="1" applyAlignment="1">
      <alignment horizontal="center"/>
    </xf>
    <xf numFmtId="0" fontId="25" fillId="0" borderId="4" xfId="0" quotePrefix="1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topLeftCell="Q1" zoomScale="28" zoomScaleNormal="28" workbookViewId="0">
      <selection activeCell="AA44" sqref="AA44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8" width="19.28515625" style="2" customWidth="1"/>
    <col min="9" max="10" width="20.42578125" style="2" customWidth="1"/>
    <col min="11" max="16" width="19.28515625" style="2" customWidth="1"/>
    <col min="17" max="18" width="21.5703125" style="2" customWidth="1"/>
    <col min="19" max="19" width="22.28515625" style="2" customWidth="1"/>
    <col min="20" max="20" width="22.7109375" style="2" customWidth="1"/>
    <col min="21" max="21" width="21.5703125" style="2" customWidth="1"/>
    <col min="22" max="22" width="21.42578125" style="2" customWidth="1"/>
    <col min="23" max="23" width="22.42578125" style="2" customWidth="1"/>
    <col min="24" max="24" width="22.7109375" style="2" customWidth="1"/>
    <col min="25" max="26" width="20.5703125" style="2" customWidth="1"/>
    <col min="27" max="27" width="23.140625" style="2" customWidth="1"/>
    <col min="28" max="28" width="19.28515625" style="2" customWidth="1"/>
    <col min="29" max="29" width="22.7109375" style="2" customWidth="1"/>
    <col min="30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48</v>
      </c>
    </row>
    <row r="2" spans="2:48" ht="30" x14ac:dyDescent="0.4">
      <c r="B2" s="95" t="s">
        <v>49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8" t="s">
        <v>47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</row>
    <row r="5" spans="2:48" ht="35.25" x14ac:dyDescent="0.5">
      <c r="B5" s="118" t="s">
        <v>43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</row>
    <row r="6" spans="2:48" ht="27.75" x14ac:dyDescent="0.4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9" t="s">
        <v>40</v>
      </c>
      <c r="AN6" s="119"/>
      <c r="AO6" s="119"/>
      <c r="AP6" s="119"/>
      <c r="AQ6" s="119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20"/>
      <c r="AP7" s="120"/>
      <c r="AQ7" s="120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1" t="s">
        <v>63</v>
      </c>
      <c r="AP8" s="121"/>
      <c r="AQ8" s="121"/>
    </row>
    <row r="9" spans="2:48" ht="21.75" customHeight="1" x14ac:dyDescent="0.4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3" t="s">
        <v>4</v>
      </c>
      <c r="D10" s="112"/>
      <c r="E10" s="113" t="s">
        <v>5</v>
      </c>
      <c r="F10" s="112"/>
      <c r="G10" s="113" t="s">
        <v>6</v>
      </c>
      <c r="H10" s="112"/>
      <c r="I10" s="126" t="s">
        <v>50</v>
      </c>
      <c r="J10" s="117"/>
      <c r="K10" s="117" t="s">
        <v>7</v>
      </c>
      <c r="L10" s="117"/>
      <c r="M10" s="115" t="s">
        <v>8</v>
      </c>
      <c r="N10" s="116"/>
      <c r="O10" s="113" t="s">
        <v>9</v>
      </c>
      <c r="P10" s="114"/>
      <c r="Q10" s="113" t="s">
        <v>10</v>
      </c>
      <c r="R10" s="112"/>
      <c r="S10" s="113" t="s">
        <v>11</v>
      </c>
      <c r="T10" s="112"/>
      <c r="U10" s="113" t="s">
        <v>12</v>
      </c>
      <c r="V10" s="112"/>
      <c r="W10" s="113" t="s">
        <v>61</v>
      </c>
      <c r="X10" s="112"/>
      <c r="Y10" s="113" t="s">
        <v>53</v>
      </c>
      <c r="Z10" s="112"/>
      <c r="AA10" s="124" t="s">
        <v>41</v>
      </c>
      <c r="AB10" s="125"/>
      <c r="AC10" s="111" t="s">
        <v>13</v>
      </c>
      <c r="AD10" s="112"/>
      <c r="AE10" s="111" t="s">
        <v>54</v>
      </c>
      <c r="AF10" s="112"/>
      <c r="AG10" s="111" t="s">
        <v>55</v>
      </c>
      <c r="AH10" s="112"/>
      <c r="AI10" s="111" t="s">
        <v>56</v>
      </c>
      <c r="AJ10" s="112"/>
      <c r="AK10" s="111" t="s">
        <v>57</v>
      </c>
      <c r="AL10" s="112"/>
      <c r="AM10" s="113" t="s">
        <v>58</v>
      </c>
      <c r="AN10" s="112"/>
      <c r="AO10" s="122" t="s">
        <v>14</v>
      </c>
      <c r="AP10" s="123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6636</v>
      </c>
      <c r="J12" s="53">
        <v>3917</v>
      </c>
      <c r="K12" s="53">
        <v>1476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1170</v>
      </c>
      <c r="R12" s="53">
        <v>0</v>
      </c>
      <c r="S12" s="53">
        <v>185</v>
      </c>
      <c r="T12" s="53">
        <v>0</v>
      </c>
      <c r="U12" s="53">
        <v>510</v>
      </c>
      <c r="V12" s="53">
        <v>0</v>
      </c>
      <c r="W12" s="53">
        <v>870</v>
      </c>
      <c r="X12" s="53">
        <v>370</v>
      </c>
      <c r="Y12" s="53">
        <v>2646.7626470588239</v>
      </c>
      <c r="Z12" s="53">
        <v>1158</v>
      </c>
      <c r="AA12" s="53">
        <v>2789.9999999999995</v>
      </c>
      <c r="AB12" s="53">
        <v>0</v>
      </c>
      <c r="AC12" s="53">
        <v>7190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SUMIF($C$11:$AN$11,"I.Mad",B12:AM12)</f>
        <v>23473.762647058822</v>
      </c>
      <c r="AP12" s="54">
        <f>SUMIF($C$11:$AN$11,"I.Mad",C12:AN12)</f>
        <v>5445</v>
      </c>
      <c r="AQ12" s="54">
        <f>SUM(AO12:AP12)</f>
        <v>28918.762647058822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>
        <v>57</v>
      </c>
      <c r="J13" s="55">
        <v>96</v>
      </c>
      <c r="K13" s="55">
        <v>7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>
        <v>10</v>
      </c>
      <c r="R13" s="55" t="s">
        <v>20</v>
      </c>
      <c r="S13" s="55">
        <v>10</v>
      </c>
      <c r="T13" s="55" t="s">
        <v>20</v>
      </c>
      <c r="U13" s="55">
        <v>6</v>
      </c>
      <c r="V13" s="55" t="s">
        <v>20</v>
      </c>
      <c r="W13" s="55">
        <v>9</v>
      </c>
      <c r="X13" s="55">
        <v>6</v>
      </c>
      <c r="Y13" s="55">
        <v>51</v>
      </c>
      <c r="Z13" s="55">
        <v>23</v>
      </c>
      <c r="AA13" s="55">
        <v>13</v>
      </c>
      <c r="AB13" s="55" t="s">
        <v>20</v>
      </c>
      <c r="AC13" s="55">
        <v>45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>SUMIF($C$11:$AN$11,"Ind",C13:AN13)</f>
        <v>208</v>
      </c>
      <c r="AP13" s="54">
        <f>SUMIF($C$11:$AN$11,"I.Mad",C13:AN13)</f>
        <v>125</v>
      </c>
      <c r="AQ13" s="54">
        <f>SUM(AO13:AP13)</f>
        <v>333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65</v>
      </c>
      <c r="J14" s="55">
        <v>8</v>
      </c>
      <c r="K14" s="55">
        <v>5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>
        <v>4</v>
      </c>
      <c r="R14" s="55" t="s">
        <v>20</v>
      </c>
      <c r="S14" s="55">
        <v>4</v>
      </c>
      <c r="T14" s="55" t="s">
        <v>20</v>
      </c>
      <c r="U14" s="55">
        <v>3</v>
      </c>
      <c r="V14" s="55" t="s">
        <v>20</v>
      </c>
      <c r="W14" s="55">
        <v>3</v>
      </c>
      <c r="X14" s="55">
        <v>4</v>
      </c>
      <c r="Y14" s="55">
        <v>11</v>
      </c>
      <c r="Z14" s="55">
        <v>3</v>
      </c>
      <c r="AA14" s="55">
        <v>5</v>
      </c>
      <c r="AB14" s="55" t="s">
        <v>20</v>
      </c>
      <c r="AC14" s="55">
        <v>9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>SUMIF($C$11:$AN$11,"Ind",C14:AN14)</f>
        <v>44</v>
      </c>
      <c r="AP14" s="54">
        <f>SUMIF($C$11:$AN$11,"I.Mad",C14:AN14)</f>
        <v>15</v>
      </c>
      <c r="AQ14" s="54">
        <f>SUM(AO14:AP14)</f>
        <v>59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>
        <v>0</v>
      </c>
      <c r="K15" s="55">
        <v>0.26589445076758406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>
        <v>0</v>
      </c>
      <c r="R15" s="55" t="s">
        <v>20</v>
      </c>
      <c r="S15" s="55">
        <v>7</v>
      </c>
      <c r="T15" s="55" t="s">
        <v>20</v>
      </c>
      <c r="U15" s="55">
        <v>4</v>
      </c>
      <c r="V15" s="55" t="s">
        <v>20</v>
      </c>
      <c r="W15" s="55">
        <v>6</v>
      </c>
      <c r="X15" s="55">
        <v>6</v>
      </c>
      <c r="Y15" s="55">
        <v>3</v>
      </c>
      <c r="Z15" s="55">
        <v>2</v>
      </c>
      <c r="AA15" s="55">
        <v>1</v>
      </c>
      <c r="AB15" s="55" t="s">
        <v>20</v>
      </c>
      <c r="AC15" s="55">
        <v>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 t="s">
        <v>20</v>
      </c>
      <c r="G16" s="61" t="s">
        <v>20</v>
      </c>
      <c r="H16" s="61" t="s">
        <v>20</v>
      </c>
      <c r="I16" s="61" t="s">
        <v>20</v>
      </c>
      <c r="J16" s="61">
        <v>13</v>
      </c>
      <c r="K16" s="61">
        <v>13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>
        <v>13.5</v>
      </c>
      <c r="R16" s="61" t="s">
        <v>20</v>
      </c>
      <c r="S16" s="61">
        <v>13.5</v>
      </c>
      <c r="T16" s="61" t="s">
        <v>20</v>
      </c>
      <c r="U16" s="61">
        <v>13</v>
      </c>
      <c r="V16" s="61" t="s">
        <v>20</v>
      </c>
      <c r="W16" s="61">
        <v>12.5</v>
      </c>
      <c r="X16" s="61">
        <v>12.5</v>
      </c>
      <c r="Y16" s="61">
        <v>13</v>
      </c>
      <c r="Z16" s="61">
        <v>12.5</v>
      </c>
      <c r="AA16" s="61">
        <v>13</v>
      </c>
      <c r="AB16" s="61" t="s">
        <v>20</v>
      </c>
      <c r="AC16" s="61">
        <v>13</v>
      </c>
      <c r="AD16" s="61" t="s">
        <v>20</v>
      </c>
      <c r="AE16" s="61" t="s">
        <v>20</v>
      </c>
      <c r="AF16" s="61" t="s">
        <v>20</v>
      </c>
      <c r="AG16" s="61" t="s">
        <v>20</v>
      </c>
      <c r="AH16" s="61" t="s">
        <v>20</v>
      </c>
      <c r="AI16" s="61" t="s">
        <v>20</v>
      </c>
      <c r="AJ16" s="61" t="s">
        <v>20</v>
      </c>
      <c r="AK16" s="61" t="s">
        <v>20</v>
      </c>
      <c r="AL16" s="61" t="s">
        <v>20</v>
      </c>
      <c r="AM16" s="61" t="s">
        <v>20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f>SUMIF($C$11:$AN$11,"Ind",C18:AN18)</f>
        <v>0</v>
      </c>
      <c r="AP18" s="58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8">
        <f>SUMIF($C$11:$AN$11,"Ind",C19:AN19)</f>
        <v>0</v>
      </c>
      <c r="AP19" s="58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8">
        <f>SUMIF($C$11:$AN$11,"Ind",C20:AN20)</f>
        <v>0</v>
      </c>
      <c r="AP20" s="58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54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74"/>
      <c r="Z24" s="58"/>
      <c r="AA24" s="58"/>
      <c r="AB24" s="58"/>
      <c r="AC24" s="58"/>
      <c r="AD24" s="58"/>
      <c r="AE24" s="58"/>
      <c r="AF24" s="58"/>
      <c r="AG24" s="74"/>
      <c r="AH24" s="58"/>
      <c r="AI24" s="58"/>
      <c r="AJ24" s="58"/>
      <c r="AK24" s="58"/>
      <c r="AL24" s="58"/>
      <c r="AM24" s="58"/>
      <c r="AN24" s="58"/>
      <c r="AO24" s="58">
        <f t="shared" ref="AO24:AO37" si="0">SUMIF($C$11:$AN$11,"Ind",C24:AN24)</f>
        <v>0</v>
      </c>
      <c r="AP24" s="58">
        <f t="shared" ref="AP24:AP37" si="1">SUMIF($C$11:$AN$11,"I.Mad",C24:AN24)</f>
        <v>0</v>
      </c>
      <c r="AQ24" s="58">
        <f t="shared" ref="AQ24:AQ37" si="2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/>
      <c r="J25" s="74"/>
      <c r="K25" s="58"/>
      <c r="L25" s="58"/>
      <c r="M25" s="58"/>
      <c r="N25" s="58"/>
      <c r="O25" s="58"/>
      <c r="P25" s="58"/>
      <c r="Q25" s="58"/>
      <c r="R25" s="74"/>
      <c r="S25" s="58"/>
      <c r="T25" s="58"/>
      <c r="U25" s="58"/>
      <c r="V25" s="58"/>
      <c r="W25" s="58"/>
      <c r="X25" s="58"/>
      <c r="Y25" s="74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>
        <f t="shared" si="0"/>
        <v>0</v>
      </c>
      <c r="AP25" s="58">
        <f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 x14ac:dyDescent="0.55000000000000004">
      <c r="B26" s="86" t="s">
        <v>46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>
        <f t="shared" si="0"/>
        <v>0</v>
      </c>
      <c r="AP26" s="58">
        <f t="shared" si="1"/>
        <v>0</v>
      </c>
      <c r="AQ26" s="58">
        <f t="shared" si="2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>
        <f t="shared" si="0"/>
        <v>0</v>
      </c>
      <c r="AP27" s="58">
        <f t="shared" si="1"/>
        <v>0</v>
      </c>
      <c r="AQ27" s="58">
        <f t="shared" si="2"/>
        <v>0</v>
      </c>
      <c r="AT27" s="20"/>
      <c r="AU27" s="20"/>
      <c r="AV27" s="20"/>
    </row>
    <row r="28" spans="2:48" ht="50.25" customHeight="1" x14ac:dyDescent="0.55000000000000004">
      <c r="B28" s="86" t="s">
        <v>59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3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>
        <f t="shared" si="0"/>
        <v>0</v>
      </c>
      <c r="AP28" s="58">
        <f t="shared" si="1"/>
        <v>0</v>
      </c>
      <c r="AQ28" s="58">
        <f t="shared" si="2"/>
        <v>0</v>
      </c>
      <c r="AT28" s="20"/>
      <c r="AU28" s="20"/>
      <c r="AV28" s="20"/>
    </row>
    <row r="29" spans="2:48" ht="50.25" customHeight="1" x14ac:dyDescent="0.55000000000000004">
      <c r="B29" s="84" t="s">
        <v>31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74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>
        <f t="shared" si="0"/>
        <v>0</v>
      </c>
      <c r="AP29" s="58">
        <f t="shared" si="1"/>
        <v>0</v>
      </c>
      <c r="AQ29" s="58">
        <f t="shared" si="2"/>
        <v>0</v>
      </c>
      <c r="AT29" s="20"/>
      <c r="AU29" s="20"/>
      <c r="AV29" s="20"/>
    </row>
    <row r="30" spans="2:48" ht="52.5" customHeight="1" x14ac:dyDescent="0.55000000000000004">
      <c r="B30" s="86" t="s">
        <v>32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74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>
        <f t="shared" si="0"/>
        <v>0</v>
      </c>
      <c r="AP30" s="58">
        <f t="shared" si="1"/>
        <v>0</v>
      </c>
      <c r="AQ30" s="58">
        <f t="shared" si="2"/>
        <v>0</v>
      </c>
      <c r="AT30" s="20"/>
      <c r="AU30" s="20"/>
      <c r="AV30" s="20"/>
    </row>
    <row r="31" spans="2:48" ht="50.25" customHeight="1" x14ac:dyDescent="0.55000000000000004">
      <c r="B31" s="84" t="s">
        <v>33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>
        <v>9</v>
      </c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>
        <f t="shared" si="0"/>
        <v>9</v>
      </c>
      <c r="AP31" s="58">
        <f t="shared" si="1"/>
        <v>0</v>
      </c>
      <c r="AQ31" s="58">
        <f t="shared" si="2"/>
        <v>9</v>
      </c>
      <c r="AT31" s="20"/>
      <c r="AU31" s="20"/>
      <c r="AV31" s="20"/>
    </row>
    <row r="32" spans="2:48" ht="50.25" customHeight="1" x14ac:dyDescent="0.55000000000000004">
      <c r="B32" s="84" t="s">
        <v>34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>
        <f t="shared" si="0"/>
        <v>0</v>
      </c>
      <c r="AP32" s="58">
        <f t="shared" si="1"/>
        <v>0</v>
      </c>
      <c r="AQ32" s="58">
        <f t="shared" si="2"/>
        <v>0</v>
      </c>
    </row>
    <row r="33" spans="2:43" ht="50.25" customHeight="1" x14ac:dyDescent="0.55000000000000004">
      <c r="B33" s="84" t="s">
        <v>51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>
        <f t="shared" si="0"/>
        <v>0</v>
      </c>
      <c r="AP33" s="58">
        <f t="shared" si="1"/>
        <v>0</v>
      </c>
      <c r="AQ33" s="58">
        <f t="shared" si="2"/>
        <v>0</v>
      </c>
    </row>
    <row r="34" spans="2:43" ht="50.25" customHeight="1" x14ac:dyDescent="0.55000000000000004">
      <c r="B34" s="84" t="s">
        <v>35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>
        <f t="shared" si="0"/>
        <v>0</v>
      </c>
      <c r="AP34" s="58">
        <f t="shared" si="1"/>
        <v>0</v>
      </c>
      <c r="AQ34" s="58">
        <f t="shared" si="2"/>
        <v>0</v>
      </c>
    </row>
    <row r="35" spans="2:43" ht="50.25" customHeight="1" x14ac:dyDescent="0.55000000000000004">
      <c r="B35" s="84" t="s">
        <v>36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>
        <f t="shared" si="0"/>
        <v>0</v>
      </c>
      <c r="AP35" s="58">
        <f t="shared" si="1"/>
        <v>0</v>
      </c>
      <c r="AQ35" s="58">
        <f t="shared" si="2"/>
        <v>0</v>
      </c>
    </row>
    <row r="36" spans="2:43" ht="50.25" customHeight="1" x14ac:dyDescent="0.55000000000000004">
      <c r="B36" s="84" t="s">
        <v>45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>
        <f t="shared" si="0"/>
        <v>0</v>
      </c>
      <c r="AP36" s="58">
        <f t="shared" si="1"/>
        <v>0</v>
      </c>
      <c r="AQ36" s="58">
        <f t="shared" si="2"/>
        <v>0</v>
      </c>
    </row>
    <row r="37" spans="2:43" ht="50.25" customHeight="1" x14ac:dyDescent="0.55000000000000004">
      <c r="B37" s="84" t="s">
        <v>52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>
        <f t="shared" si="0"/>
        <v>0</v>
      </c>
      <c r="AP37" s="58">
        <f t="shared" si="1"/>
        <v>0</v>
      </c>
      <c r="AQ37" s="58">
        <f t="shared" si="2"/>
        <v>0</v>
      </c>
    </row>
    <row r="38" spans="2:43" ht="50.25" customHeight="1" x14ac:dyDescent="0.55000000000000004">
      <c r="B38" s="86" t="s">
        <v>37</v>
      </c>
      <c r="C38" s="58">
        <f>+SUM(C12,C18,C24:C37)</f>
        <v>0</v>
      </c>
      <c r="D38" s="58">
        <f t="shared" ref="D38:X38" si="3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6636</v>
      </c>
      <c r="J38" s="58">
        <f t="shared" si="3"/>
        <v>3917</v>
      </c>
      <c r="K38" s="58">
        <f t="shared" si="3"/>
        <v>1476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1170</v>
      </c>
      <c r="R38" s="58">
        <f t="shared" si="3"/>
        <v>0</v>
      </c>
      <c r="S38" s="58">
        <f t="shared" si="3"/>
        <v>185</v>
      </c>
      <c r="T38" s="58">
        <f t="shared" si="3"/>
        <v>0</v>
      </c>
      <c r="U38" s="58">
        <f t="shared" si="3"/>
        <v>510</v>
      </c>
      <c r="V38" s="58">
        <f t="shared" si="3"/>
        <v>0</v>
      </c>
      <c r="W38" s="58">
        <f t="shared" si="3"/>
        <v>870</v>
      </c>
      <c r="X38" s="58">
        <f t="shared" si="3"/>
        <v>370</v>
      </c>
      <c r="Y38" s="58">
        <f>+SUM(Y12,Y18,Y24:Y37)</f>
        <v>2655.7626470588239</v>
      </c>
      <c r="Z38" s="58">
        <f>+SUM(Z12,Z18,Z24:Z37)</f>
        <v>1158</v>
      </c>
      <c r="AA38" s="58">
        <f>+SUM(AA12,AA18,AA24:AA37)</f>
        <v>2789.9999999999995</v>
      </c>
      <c r="AB38" s="58">
        <f t="shared" ref="AB38:AN38" si="4">+SUM(AB12,AB18,AB24:AB37)</f>
        <v>0</v>
      </c>
      <c r="AC38" s="58">
        <f>+SUM(AC12,AC18,AC24:AC37)</f>
        <v>7190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0</v>
      </c>
      <c r="AN38" s="58">
        <f t="shared" si="4"/>
        <v>0</v>
      </c>
      <c r="AO38" s="58">
        <f>SUM(AO12,AO18,AO24:AO37)</f>
        <v>23482.762647058822</v>
      </c>
      <c r="AP38" s="58">
        <f>SUM(AP12,AP18,AP24:AP37)</f>
        <v>5445</v>
      </c>
      <c r="AQ38" s="58">
        <f>SUM(AO38:AP38)</f>
        <v>28927.762647058822</v>
      </c>
    </row>
    <row r="39" spans="2:43" ht="50.25" customHeight="1" x14ac:dyDescent="0.55000000000000004">
      <c r="B39" s="83" t="s">
        <v>42</v>
      </c>
      <c r="C39" s="25"/>
      <c r="D39" s="25"/>
      <c r="E39" s="25"/>
      <c r="F39" s="60"/>
      <c r="G39" s="60">
        <v>18.600000000000001</v>
      </c>
      <c r="H39" s="60"/>
      <c r="I39" s="93">
        <v>21.5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/>
      <c r="AN39" s="60"/>
      <c r="AO39" s="26"/>
      <c r="AP39" s="26"/>
      <c r="AQ39" s="9"/>
    </row>
    <row r="40" spans="2:43" x14ac:dyDescent="0.35">
      <c r="B40" s="21" t="s">
        <v>38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44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39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64</v>
      </c>
      <c r="AN43" s="4"/>
    </row>
    <row r="44" spans="2:43" ht="30.75" x14ac:dyDescent="0.45">
      <c r="B44" s="22" t="s">
        <v>60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x14ac:dyDescent="0.35">
      <c r="B46" s="97"/>
      <c r="C46" s="97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E10:F10"/>
    <mergeCell ref="AA10:AB10"/>
    <mergeCell ref="AM10:AN10"/>
    <mergeCell ref="I10:J10"/>
    <mergeCell ref="W10:X10"/>
    <mergeCell ref="U10:V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7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Segundo Vera Díaz</cp:lastModifiedBy>
  <cp:lastPrinted>2015-06-23T19:02:20Z</cp:lastPrinted>
  <dcterms:created xsi:type="dcterms:W3CDTF">2008-10-21T17:58:04Z</dcterms:created>
  <dcterms:modified xsi:type="dcterms:W3CDTF">2015-11-23T20:36:03Z</dcterms:modified>
</cp:coreProperties>
</file>