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<sst xmlns="http://schemas.openxmlformats.org/spreadsheetml/2006/main" count="370" uniqueCount="68">
  <si>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</si>
  <si>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</si>
  <si>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</si>
  <si>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</si>
  <si>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</si>
  <si>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</si>
  <si>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</si>
  <si>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</si>
  <si>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</si>
  <si>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</si>
  <si>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</si>
  <si>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</si>
  <si>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</si>
  <si>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</si>
  <si>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</si>
  <si>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</si>
  <si>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</si>
  <si>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</si>
  <si>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</si>
  <si>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</si>
  <si>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</si>
  <si>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</si>
  <si>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</si>
  <si>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</si>
  <si>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</si>
  <si>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</si>
  <si>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</si>
  <si>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</si>
  <si>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</si>
  <si>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</si>
  <si>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</si>
  <si>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</si>
  <si>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</si>
  <si>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</si>
  <si>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</si>
  <si>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</si>
  <si>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</si>
  <si>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</si>
  <si>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</si>
  <si>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</si>
  <si>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</si>
  <si>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</si>
  <si>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</si>
  <si>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</si>
  <si>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</si>
  <si>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</si>
  <si>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</si>
  <si>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</si>
  <si>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</si>
  <si>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</si>
  <si>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</si>
  <si>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</si>
  <si>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</si>
  <si>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</si>
  <si>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</si>
  <si>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</si>
  <si>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</si>
  <si>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</si>
  <si>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</si>
  <si>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</si>
  <si>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</si>
  <si>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</si>
  <si>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</si>
  <si>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</si>
  <si>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</si>
  <si>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R.M.N°167-2022-PRODUCE, R.M.N°230-2022-PRODUCE</t>
  </si>
  <si>
    <t xml:space="preserve">        Fecha  : 21/07/2022</t>
  </si>
  <si>
    <t>Callao, 22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</si>
</sst>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Z31" sqref="Z3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10680.14</v>
      </c>
      <c r="J12" s="30">
        <v>655.89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318.70500000000004</v>
      </c>
      <c r="T12" s="30">
        <v>0</v>
      </c>
      <c r="U12" s="30">
        <v>0</v>
      </c>
      <c r="V12" s="30">
        <v>0</v>
      </c>
      <c r="W12" s="30">
        <v>2529.4250000000002</v>
      </c>
      <c r="X12" s="30">
        <v>0</v>
      </c>
      <c r="Y12" s="30">
        <v>4388.6050000000005</v>
      </c>
      <c r="Z12" s="30">
        <v>921.12500000000011</v>
      </c>
      <c r="AA12" s="30">
        <v>1020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646.35</v>
      </c>
      <c r="AL12" s="30">
        <v>110.63500000000001</v>
      </c>
      <c r="AM12" s="30">
        <v>875.01999999999987</v>
      </c>
      <c r="AN12" s="30">
        <v>168.57</v>
      </c>
      <c r="AO12" s="30">
        <f>SUMIF($C$11:$AN$11,"Ind",C12:AN12)</f>
        <v>20458.244999999999</v>
      </c>
      <c r="AP12" s="30">
        <f>SUMIF($C$11:$AN$11,"I.Mad",C12:AN12)</f>
        <v>1856.22</v>
      </c>
      <c r="AQ12" s="30">
        <f>SUM(AO12:AP12)</f>
        <v>22314.465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82</v>
      </c>
      <c r="J13" s="30">
        <v>14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>
        <v>2</v>
      </c>
      <c r="T13" s="30" t="s">
        <v>34</v>
      </c>
      <c r="U13" s="30" t="s">
        <v>34</v>
      </c>
      <c r="V13" s="30" t="s">
        <v>34</v>
      </c>
      <c r="W13" s="30">
        <v>19</v>
      </c>
      <c r="X13" s="30" t="s">
        <v>34</v>
      </c>
      <c r="Y13" s="30">
        <v>41</v>
      </c>
      <c r="Z13" s="30">
        <v>13</v>
      </c>
      <c r="AA13" s="30">
        <v>7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10</v>
      </c>
      <c r="AL13" s="30">
        <v>1</v>
      </c>
      <c r="AM13" s="30">
        <v>13</v>
      </c>
      <c r="AN13" s="30">
        <v>6</v>
      </c>
      <c r="AO13" s="30">
        <f>SUMIF($C$11:$AN$11,"Ind*",C13:AN13)</f>
        <v>174</v>
      </c>
      <c r="AP13" s="30">
        <f>SUMIF($C$11:$AN$11,"I.Mad",C13:AN13)</f>
        <v>34</v>
      </c>
      <c r="AQ13" s="30">
        <f>SUM(AO13:AP13)</f>
        <v>208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18</v>
      </c>
      <c r="J14" s="30">
        <v>8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>
        <v>2</v>
      </c>
      <c r="T14" s="30" t="s">
        <v>34</v>
      </c>
      <c r="U14" s="30" t="s">
        <v>34</v>
      </c>
      <c r="V14" s="30" t="s">
        <v>34</v>
      </c>
      <c r="W14" s="30">
        <v>7</v>
      </c>
      <c r="X14" s="30" t="s">
        <v>34</v>
      </c>
      <c r="Y14" s="30">
        <v>9</v>
      </c>
      <c r="Z14" s="30">
        <v>4</v>
      </c>
      <c r="AA14" s="30">
        <v>2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>
        <v>1</v>
      </c>
      <c r="AM14" s="30">
        <v>4</v>
      </c>
      <c r="AN14" s="30">
        <v>2</v>
      </c>
      <c r="AO14" s="30">
        <f>SUMIF($C$11:$AN$11,"Ind*",C14:AN14)</f>
        <v>44</v>
      </c>
      <c r="AP14" s="30">
        <f>SUMIF($C$11:$AN$11,"I.Mad",C14:AN14)</f>
        <v>15</v>
      </c>
      <c r="AQ14" s="30">
        <f>SUM(AO14:AP14)</f>
        <v>59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9.4112131642108476</v>
      </c>
      <c r="J15" s="30">
        <v>37.328810302609845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>
        <v>16.054367073452497</v>
      </c>
      <c r="T15" s="30" t="s">
        <v>34</v>
      </c>
      <c r="U15" s="30" t="s">
        <v>34</v>
      </c>
      <c r="V15" s="30" t="s">
        <v>34</v>
      </c>
      <c r="W15" s="30">
        <v>34.306841377994161</v>
      </c>
      <c r="X15" s="30" t="s">
        <v>34</v>
      </c>
      <c r="Y15" s="30">
        <v>5.5867453605167272</v>
      </c>
      <c r="Z15" s="30">
        <v>13.725926055671028</v>
      </c>
      <c r="AA15" s="30">
        <v>35.378539302105729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17.5720661307505</v>
      </c>
      <c r="AL15" s="30">
        <v>33.499999999999993</v>
      </c>
      <c r="AM15" s="30">
        <v>26.744796493788723</v>
      </c>
      <c r="AN15" s="30">
        <v>39.612639664594809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12.5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>
        <v>12.5</v>
      </c>
      <c r="T16" s="36" t="s">
        <v>34</v>
      </c>
      <c r="U16" s="36" t="s">
        <v>34</v>
      </c>
      <c r="V16" s="36" t="s">
        <v>34</v>
      </c>
      <c r="W16" s="36">
        <v>12</v>
      </c>
      <c r="X16" s="36" t="s">
        <v>34</v>
      </c>
      <c r="Y16" s="36">
        <v>13</v>
      </c>
      <c r="Z16" s="36">
        <v>12.5</v>
      </c>
      <c r="AA16" s="36">
        <v>12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>
        <v>12.5</v>
      </c>
      <c r="AM16" s="36">
        <v>12.5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2</v>
      </c>
      <c r="Z30" s="36">
        <v>1</v>
      </c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2</v>
      </c>
      <c r="AP30" s="30">
        <f t="shared" si="1"/>
        <v>1</v>
      </c>
      <c r="AQ30" s="42">
        <f t="shared" si="2"/>
        <v>3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10680.14</v>
      </c>
      <c r="J41" s="42">
        <f t="shared" si="3"/>
        <v>655.89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318.70500000000004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2529.4250000000002</v>
      </c>
      <c r="X41" s="42">
        <f t="shared" si="3"/>
        <v>0</v>
      </c>
      <c r="Y41" s="42">
        <f t="shared" si="3"/>
        <v>4390.6050000000005</v>
      </c>
      <c r="Z41" s="42">
        <f t="shared" si="3"/>
        <v>922.12500000000011</v>
      </c>
      <c r="AA41" s="42">
        <f t="shared" si="3"/>
        <v>1020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646.35</v>
      </c>
      <c r="AL41" s="42">
        <f t="shared" si="3"/>
        <v>110.63500000000001</v>
      </c>
      <c r="AM41" s="42">
        <f t="shared" si="3"/>
        <v>875.01999999999987</v>
      </c>
      <c r="AN41" s="42">
        <f t="shared" si="3"/>
        <v>168.57</v>
      </c>
      <c r="AO41" s="42">
        <f>SUM(AO12,AO18,AO24:AO37)</f>
        <v>20460.244999999999</v>
      </c>
      <c r="AP41" s="42">
        <f>SUM(AP12,AP18,AP24:AP37)</f>
        <v>1857.22</v>
      </c>
      <c r="AQ41" s="42">
        <f t="shared" si="2"/>
        <v>22317.465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2022-07-22T21:10:12Z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