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<sst xmlns="http://schemas.openxmlformats.org/spreadsheetml/2006/main" count="390" uniqueCount="70">
  <si>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</si>
  <si>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</si>
  <si>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</si>
  <si>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</si>
  <si>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</si>
  <si>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</si>
  <si>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</si>
  <si>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</si>
  <si>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</si>
  <si>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</si>
  <si>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</si>
  <si>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</si>
  <si>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</si>
  <si>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</si>
  <si>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</si>
  <si>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</si>
  <si>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</si>
  <si>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</si>
  <si>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</si>
  <si>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</si>
  <si>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</si>
  <si>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</si>
  <si>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</si>
  <si>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</si>
  <si>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</si>
  <si>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</si>
  <si>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</si>
  <si>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</si>
  <si>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</si>
  <si>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</si>
  <si>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</si>
  <si>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</si>
  <si>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</si>
  <si>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</si>
  <si>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</si>
  <si>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</si>
  <si>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</si>
  <si>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</si>
  <si>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</si>
  <si>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</si>
  <si>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</si>
  <si>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</si>
  <si>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</si>
  <si>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</si>
  <si>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</si>
  <si>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</si>
  <si>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</si>
  <si>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</si>
  <si>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</si>
  <si>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</si>
  <si>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</si>
  <si>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</si>
  <si>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</si>
  <si>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</si>
  <si>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</si>
  <si>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</si>
  <si>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</si>
  <si>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</si>
  <si>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</si>
  <si>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</si>
  <si>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</si>
  <si>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</si>
  <si>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</si>
  <si>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</si>
  <si>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</si>
  <si>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</si>
  <si>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SM</t>
  </si>
  <si>
    <t xml:space="preserve">        Fecha  : 21/07/2021</t>
  </si>
  <si>
    <t>Callao, 22 de julio del 2021</t>
  </si>
  <si>
    <t>11.5-12.5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</si>
</sst>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X19" sqref="X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8" t="s">
        <v>9</v>
      </c>
      <c r="D10" s="68"/>
      <c r="E10" s="68" t="s">
        <v>10</v>
      </c>
      <c r="F10" s="68"/>
      <c r="G10" s="68" t="s">
        <v>11</v>
      </c>
      <c r="H10" s="68"/>
      <c r="I10" s="68" t="s">
        <v>12</v>
      </c>
      <c r="J10" s="68"/>
      <c r="K10" s="68" t="s">
        <v>13</v>
      </c>
      <c r="L10" s="68"/>
      <c r="M10" s="68" t="s">
        <v>14</v>
      </c>
      <c r="N10" s="68"/>
      <c r="O10" s="68" t="s">
        <v>15</v>
      </c>
      <c r="P10" s="68"/>
      <c r="Q10" s="68" t="s">
        <v>16</v>
      </c>
      <c r="R10" s="68"/>
      <c r="S10" s="68" t="s">
        <v>17</v>
      </c>
      <c r="T10" s="68"/>
      <c r="U10" s="68" t="s">
        <v>18</v>
      </c>
      <c r="V10" s="68"/>
      <c r="W10" s="68" t="s">
        <v>19</v>
      </c>
      <c r="X10" s="68"/>
      <c r="Y10" s="70" t="s">
        <v>20</v>
      </c>
      <c r="Z10" s="70"/>
      <c r="AA10" s="68" t="s">
        <v>21</v>
      </c>
      <c r="AB10" s="68"/>
      <c r="AC10" s="68" t="s">
        <v>22</v>
      </c>
      <c r="AD10" s="68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625</v>
      </c>
      <c r="F12" s="30">
        <v>0</v>
      </c>
      <c r="G12" s="30">
        <v>675.82500000000005</v>
      </c>
      <c r="H12" s="30">
        <v>0</v>
      </c>
      <c r="I12" s="30">
        <v>1007.53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320.19499999999999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172.49</v>
      </c>
      <c r="AL12" s="30">
        <v>0</v>
      </c>
      <c r="AM12" s="30">
        <v>660.72</v>
      </c>
      <c r="AN12" s="30">
        <v>112.52499999999999</v>
      </c>
      <c r="AO12" s="30">
        <f>SUMIF($C$11:$AN$11,"Ind",C12:AN12)</f>
        <v>3141.5650000000005</v>
      </c>
      <c r="AP12" s="30">
        <f>SUMIF($C$11:$AN$11,"I.Mad",C12:AN12)</f>
        <v>432.71999999999997</v>
      </c>
      <c r="AQ12" s="30">
        <f>SUM(AO12:AP12)</f>
        <v>3574.2850000000003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11</v>
      </c>
      <c r="F13" s="30" t="s">
        <v>34</v>
      </c>
      <c r="G13" s="30">
        <v>4</v>
      </c>
      <c r="H13" s="30" t="s">
        <v>34</v>
      </c>
      <c r="I13" s="30">
        <v>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>
        <v>7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5</v>
      </c>
      <c r="AL13" s="30" t="s">
        <v>34</v>
      </c>
      <c r="AM13" s="30">
        <v>14</v>
      </c>
      <c r="AN13" s="30">
        <v>4</v>
      </c>
      <c r="AO13" s="30">
        <f>SUMIF($C$11:$AN$11,"Ind*",C13:AN13)</f>
        <v>38</v>
      </c>
      <c r="AP13" s="30">
        <f>SUMIF($C$11:$AN$11,"I.Mad",C13:AN13)</f>
        <v>11</v>
      </c>
      <c r="AQ13" s="30">
        <f>SUM(AO13:AP13)</f>
        <v>49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>
        <v>2</v>
      </c>
      <c r="F14" s="30" t="s">
        <v>34</v>
      </c>
      <c r="G14" s="30">
        <v>3</v>
      </c>
      <c r="H14" s="30" t="s">
        <v>34</v>
      </c>
      <c r="I14" s="30">
        <v>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66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5</v>
      </c>
      <c r="AN14" s="30">
        <v>1</v>
      </c>
      <c r="AO14" s="30">
        <f>SUMIF($C$11:$AN$11,"Ind*",C14:AN14)</f>
        <v>16</v>
      </c>
      <c r="AP14" s="30">
        <f>SUMIF($C$11:$AN$11,"I.Mad",C14:AN14)</f>
        <v>1</v>
      </c>
      <c r="AQ14" s="30">
        <f>SUM(AO14:AP14)</f>
        <v>17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>
        <v>21.689172386438159</v>
      </c>
      <c r="F15" s="30" t="s">
        <v>34</v>
      </c>
      <c r="G15" s="30">
        <v>37.051109482716882</v>
      </c>
      <c r="H15" s="30" t="s">
        <v>34</v>
      </c>
      <c r="I15" s="30">
        <v>88.679359572529009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17.808769103915978</v>
      </c>
      <c r="AL15" s="30" t="s">
        <v>34</v>
      </c>
      <c r="AM15" s="30">
        <v>55.60312986798035</v>
      </c>
      <c r="AN15" s="30">
        <v>38.690476190476197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37</v>
      </c>
      <c r="C16" s="35" t="s">
        <v>34</v>
      </c>
      <c r="D16" s="35" t="s">
        <v>34</v>
      </c>
      <c r="E16" s="35">
        <v>12.5</v>
      </c>
      <c r="F16" s="35" t="s">
        <v>34</v>
      </c>
      <c r="G16" s="35">
        <v>12</v>
      </c>
      <c r="H16" s="35" t="s">
        <v>34</v>
      </c>
      <c r="I16" s="35">
        <v>10.5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34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>
        <v>12</v>
      </c>
      <c r="AL16" s="35" t="s">
        <v>34</v>
      </c>
      <c r="AM16" s="35">
        <v>11.5</v>
      </c>
      <c r="AN16" s="35" t="s">
        <v>69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625</v>
      </c>
      <c r="F41" s="41">
        <f t="shared" si="3"/>
        <v>0</v>
      </c>
      <c r="G41" s="41">
        <f t="shared" si="3"/>
        <v>675.82500000000005</v>
      </c>
      <c r="H41" s="41">
        <f t="shared" si="3"/>
        <v>0</v>
      </c>
      <c r="I41" s="41">
        <f t="shared" si="3"/>
        <v>1007.53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320.19499999999999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172.49</v>
      </c>
      <c r="AL41" s="41">
        <f t="shared" si="3"/>
        <v>0</v>
      </c>
      <c r="AM41" s="41">
        <f t="shared" si="3"/>
        <v>660.72</v>
      </c>
      <c r="AN41" s="41">
        <f t="shared" si="3"/>
        <v>112.52499999999999</v>
      </c>
      <c r="AO41" s="41">
        <f>SUM(AO12,AO18,AO24:AO37)</f>
        <v>3141.5650000000005</v>
      </c>
      <c r="AP41" s="41">
        <f>SUM(AP12,AP18,AP24:AP37)</f>
        <v>432.71999999999997</v>
      </c>
      <c r="AQ41" s="41">
        <f t="shared" si="2"/>
        <v>3574.2850000000003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5"/>
      <c r="G42" s="35">
        <v>17.8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2021-07-22T17:25:06Z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