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<sst xmlns="http://schemas.openxmlformats.org/spreadsheetml/2006/main" count="385" uniqueCount="65">
  <si>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</si>
  <si>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</si>
  <si>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</si>
  <si>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</si>
  <si>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</si>
  <si>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</si>
  <si>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</si>
  <si>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</si>
  <si>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</si>
  <si>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</si>
  <si>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</si>
  <si>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</si>
  <si>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</si>
  <si>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</si>
  <si>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</si>
  <si>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</si>
  <si>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</si>
  <si>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</si>
  <si>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</si>
  <si>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</si>
  <si>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</si>
  <si>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</si>
  <si>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</si>
  <si>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</si>
  <si>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</si>
  <si>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</si>
  <si>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</si>
  <si>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</si>
  <si>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</si>
  <si>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</si>
  <si>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</si>
  <si>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</si>
  <si>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</si>
  <si>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</si>
  <si>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</si>
  <si>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</si>
  <si>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</si>
  <si>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</si>
  <si>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</si>
  <si>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</si>
  <si>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</si>
  <si>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</si>
  <si>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</si>
  <si>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</si>
  <si>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</si>
  <si>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</si>
  <si>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</si>
  <si>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</si>
  <si>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</si>
  <si>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</si>
  <si>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</si>
  <si>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</si>
  <si>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</si>
  <si>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</si>
  <si>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</si>
  <si>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</si>
  <si>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</si>
  <si>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</si>
  <si>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</si>
  <si>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</si>
  <si>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</si>
  <si>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</si>
  <si>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R.M.N°427-2015-PRODUCE,R.M.N°228-2016-PRODUCE,R.M.N°238-2016-PRODUCE,R.M.N°242-2016-PRODUCE</t>
  </si>
  <si>
    <t xml:space="preserve">        Fecha  : 21/07/2016</t>
  </si>
  <si>
    <t>Callao, 22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</si>
</sst>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R30" sqref="R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46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55</v>
      </c>
      <c r="X10" s="117"/>
      <c r="Y10" s="118" t="s">
        <v>48</v>
      </c>
      <c r="Z10" s="115"/>
      <c r="AA10" s="116" t="s">
        <v>38</v>
      </c>
      <c r="AB10" s="117"/>
      <c r="AC10" s="116" t="s">
        <v>13</v>
      </c>
      <c r="AD10" s="117"/>
      <c r="AE10" s="114" t="s">
        <v>49</v>
      </c>
      <c r="AF10" s="115"/>
      <c r="AG10" s="114" t="s">
        <v>50</v>
      </c>
      <c r="AH10" s="115"/>
      <c r="AI10" s="114" t="s">
        <v>51</v>
      </c>
      <c r="AJ10" s="115"/>
      <c r="AK10" s="114" t="s">
        <v>52</v>
      </c>
      <c r="AL10" s="115"/>
      <c r="AM10" s="114" t="s">
        <v>53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215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440</v>
      </c>
      <c r="X12" s="53">
        <v>0</v>
      </c>
      <c r="Y12" s="53">
        <v>449.375</v>
      </c>
      <c r="Z12" s="53">
        <v>901.60364376991015</v>
      </c>
      <c r="AA12" s="53">
        <v>4871.2340000000004</v>
      </c>
      <c r="AB12" s="53">
        <v>0</v>
      </c>
      <c r="AC12" s="53">
        <v>10884.541999999999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16860.150999999998</v>
      </c>
      <c r="AP12" s="54">
        <f>SUMIF($C$11:$AN$11,"I.Mad",C12:AN12)</f>
        <v>901.60364376991015</v>
      </c>
      <c r="AQ12" s="54">
        <f>SUM(AO12:AP12)</f>
        <v>17761.754643769909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2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2</v>
      </c>
      <c r="X13" s="55" t="s">
        <v>20</v>
      </c>
      <c r="Y13" s="55">
        <v>7</v>
      </c>
      <c r="Z13" s="55">
        <v>29</v>
      </c>
      <c r="AA13" s="55">
        <v>27</v>
      </c>
      <c r="AB13" s="55" t="s">
        <v>20</v>
      </c>
      <c r="AC13" s="55">
        <v>78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116</v>
      </c>
      <c r="AP13" s="54">
        <f>SUMIF($C$11:$AN$11,"I.Mad",C13:AN13)</f>
        <v>29</v>
      </c>
      <c r="AQ13" s="54">
        <f>SUM(AO13:AP13)</f>
        <v>145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1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1</v>
      </c>
      <c r="X14" s="55" t="s">
        <v>20</v>
      </c>
      <c r="Y14" s="55">
        <v>3</v>
      </c>
      <c r="Z14" s="55">
        <v>6</v>
      </c>
      <c r="AA14" s="55">
        <v>10</v>
      </c>
      <c r="AB14" s="55" t="s">
        <v>20</v>
      </c>
      <c r="AC14" s="55">
        <v>23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38</v>
      </c>
      <c r="AP14" s="54">
        <f>SUMIF($C$11:$AN$11,"I.Mad",C14:AN14)</f>
        <v>6</v>
      </c>
      <c r="AQ14" s="54">
        <f>SUM(AO14:AP14)</f>
        <v>44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54.787234042553187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26.633165829145728</v>
      </c>
      <c r="X15" s="55" t="s">
        <v>20</v>
      </c>
      <c r="Y15" s="55">
        <v>0</v>
      </c>
      <c r="Z15" s="55">
        <v>0</v>
      </c>
      <c r="AA15" s="55">
        <v>0.9089768886839058</v>
      </c>
      <c r="AB15" s="55" t="s">
        <v>20</v>
      </c>
      <c r="AC15" s="55">
        <v>1.6200593918812063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11.5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>
        <v>13.5</v>
      </c>
      <c r="X16" s="61" t="s">
        <v>20</v>
      </c>
      <c r="Y16" s="61">
        <v>13.5</v>
      </c>
      <c r="Z16" s="61">
        <v>14</v>
      </c>
      <c r="AA16" s="61">
        <v>13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>
        <v>7.5962566214337777</v>
      </c>
      <c r="Z25" s="58">
        <v>13.691356230089873</v>
      </c>
      <c r="AA25" s="74">
        <v>8.766</v>
      </c>
      <c r="AB25" s="74"/>
      <c r="AC25" s="58">
        <v>20.458000000000002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36.820256621433785</v>
      </c>
      <c r="AP25" s="54">
        <f t="shared" ref="AP25:AP37" si="2">SUMIF($C$11:$AN$11,"I.Mad",C25:AN25)</f>
        <v>13.691356230089873</v>
      </c>
      <c r="AQ25" s="58">
        <f>SUM(AO25:AP25)</f>
        <v>50.511612851523658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>
        <v>230</v>
      </c>
      <c r="E27" s="58"/>
      <c r="F27" s="58">
        <v>1526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1756</v>
      </c>
      <c r="AQ27" s="58">
        <f t="shared" si="0"/>
        <v>1756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230</v>
      </c>
      <c r="E38" s="58">
        <f t="shared" si="3"/>
        <v>0</v>
      </c>
      <c r="F38" s="58">
        <f t="shared" si="3"/>
        <v>1526</v>
      </c>
      <c r="G38" s="58">
        <f t="shared" si="3"/>
        <v>0</v>
      </c>
      <c r="H38" s="58">
        <f t="shared" si="3"/>
        <v>0</v>
      </c>
      <c r="I38" s="58">
        <f t="shared" si="3"/>
        <v>215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440</v>
      </c>
      <c r="X38" s="58">
        <f t="shared" si="3"/>
        <v>0</v>
      </c>
      <c r="Y38" s="58">
        <f>+SUM(Y12,Y18,Y24:Y37)</f>
        <v>456.97125662143378</v>
      </c>
      <c r="Z38" s="58">
        <f>+SUM(Z12,Z18,Z24:Z37)</f>
        <v>915.29500000000007</v>
      </c>
      <c r="AA38" s="58">
        <f>+SUM(AA12,AA18,AA24:AA37)</f>
        <v>4880</v>
      </c>
      <c r="AB38" s="58">
        <f t="shared" ref="AB38:AN38" si="4">+SUM(AB12,AB18,AB24:AB37)</f>
        <v>0</v>
      </c>
      <c r="AC38" s="58">
        <f>+SUM(AC12,AC18,AC24:AC37)</f>
        <v>10905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16896.971256621433</v>
      </c>
      <c r="AP38" s="58">
        <f>SUM(AP12,AP18,AP24:AP37)</f>
        <v>2671.2950000000001</v>
      </c>
      <c r="AQ38" s="58">
        <f>SUM(AO38:AP38)</f>
        <v>19568.266256621435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16.600000000000001</v>
      </c>
      <c r="H39" s="60"/>
      <c r="I39" s="93">
        <v>18.13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2016-07-22T17:49:47Z</dcterms:modified>
</cp:coreProperties>
</file>