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<sst xmlns="http://schemas.openxmlformats.org/spreadsheetml/2006/main" count="408" uniqueCount="70">
  <si>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</si>
  <si>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</si>
  <si>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</si>
  <si>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</si>
  <si>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</si>
  <si>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</si>
  <si>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</si>
  <si>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</si>
  <si>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</si>
  <si>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</si>
  <si>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</si>
  <si>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</si>
  <si>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</si>
  <si>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</si>
  <si>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</si>
  <si>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</si>
  <si>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</si>
  <si>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</si>
  <si>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</si>
  <si>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</si>
  <si>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</si>
  <si>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</si>
  <si>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</si>
  <si>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</si>
  <si>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</si>
  <si>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</si>
  <si>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</si>
  <si>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</si>
  <si>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</si>
  <si>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</si>
  <si>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</si>
  <si>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</si>
  <si>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</si>
  <si>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</si>
  <si>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</si>
  <si>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</si>
  <si>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</si>
  <si>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</si>
  <si>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</si>
  <si>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</si>
  <si>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</si>
  <si>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</si>
  <si>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</si>
  <si>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</si>
  <si>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</si>
  <si>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</si>
  <si>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</si>
  <si>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</si>
  <si>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</si>
  <si>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</si>
  <si>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</si>
  <si>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</si>
  <si>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</si>
  <si>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</si>
  <si>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</si>
  <si>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</si>
  <si>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</si>
  <si>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</si>
  <si>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</si>
  <si>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</si>
  <si>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</si>
  <si>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</si>
  <si>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</si>
  <si>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</si>
  <si>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</si>
  <si>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</si>
  <si>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</si>
  <si>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>Callao, 22 de junio del 2021</t>
  </si>
  <si>
    <t xml:space="preserve">        Fecha  : 21/06/2021</t>
  </si>
  <si>
    <t>*Puertos de Supe, Vegueta, Huacho y Chancay se encuentran cerrados por oleaje anómalo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</si>
</sst>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K34" sqref="K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69" t="s">
        <v>10</v>
      </c>
      <c r="D10" s="69"/>
      <c r="E10" s="69" t="s">
        <v>11</v>
      </c>
      <c r="F10" s="69"/>
      <c r="G10" s="69" t="s">
        <v>12</v>
      </c>
      <c r="H10" s="69"/>
      <c r="I10" s="69" t="s">
        <v>13</v>
      </c>
      <c r="J10" s="69"/>
      <c r="K10" s="69" t="s">
        <v>14</v>
      </c>
      <c r="L10" s="69"/>
      <c r="M10" s="69" t="s">
        <v>15</v>
      </c>
      <c r="N10" s="69"/>
      <c r="O10" s="69" t="s">
        <v>16</v>
      </c>
      <c r="P10" s="69"/>
      <c r="Q10" s="69" t="s">
        <v>17</v>
      </c>
      <c r="R10" s="69"/>
      <c r="S10" s="69" t="s">
        <v>18</v>
      </c>
      <c r="T10" s="69"/>
      <c r="U10" s="69" t="s">
        <v>19</v>
      </c>
      <c r="V10" s="69"/>
      <c r="W10" s="69" t="s">
        <v>20</v>
      </c>
      <c r="X10" s="69"/>
      <c r="Y10" s="71" t="s">
        <v>21</v>
      </c>
      <c r="Z10" s="71"/>
      <c r="AA10" s="69" t="s">
        <v>22</v>
      </c>
      <c r="AB10" s="69"/>
      <c r="AC10" s="69" t="s">
        <v>23</v>
      </c>
      <c r="AD10" s="69"/>
      <c r="AE10" s="69" t="s">
        <v>24</v>
      </c>
      <c r="AF10" s="69"/>
      <c r="AG10" s="69" t="s">
        <v>25</v>
      </c>
      <c r="AH10" s="69"/>
      <c r="AI10" s="69" t="s">
        <v>26</v>
      </c>
      <c r="AJ10" s="69"/>
      <c r="AK10" s="69" t="s">
        <v>27</v>
      </c>
      <c r="AL10" s="69"/>
      <c r="AM10" s="69" t="s">
        <v>28</v>
      </c>
      <c r="AN10" s="69"/>
      <c r="AO10" s="70" t="s">
        <v>29</v>
      </c>
      <c r="AP10" s="70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3440</v>
      </c>
      <c r="F12" s="30">
        <v>0</v>
      </c>
      <c r="G12" s="30">
        <v>4025.6049999999996</v>
      </c>
      <c r="H12" s="30">
        <v>0</v>
      </c>
      <c r="I12" s="30">
        <v>811.65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1342.9900000000002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9620.244999999999</v>
      </c>
      <c r="AP12" s="30">
        <f>SUMIF($C$11:$AN$11,"I.Mad",C12:AN12)</f>
        <v>0</v>
      </c>
      <c r="AQ12" s="30">
        <f>SUM(AO12:AP12)</f>
        <v>9620.244999999999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>
        <v>18</v>
      </c>
      <c r="F13" s="30" t="s">
        <v>35</v>
      </c>
      <c r="G13" s="30">
        <v>20</v>
      </c>
      <c r="H13" s="30" t="s">
        <v>35</v>
      </c>
      <c r="I13" s="30">
        <v>9</v>
      </c>
      <c r="J13" s="30" t="s">
        <v>35</v>
      </c>
      <c r="K13" s="30" t="s">
        <v>35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>
        <v>6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 t="s">
        <v>35</v>
      </c>
      <c r="AN13" s="30" t="s">
        <v>35</v>
      </c>
      <c r="AO13" s="30">
        <f>SUMIF($C$11:$AN$11,"Ind*",C13:AN13)</f>
        <v>53</v>
      </c>
      <c r="AP13" s="30">
        <f>SUMIF($C$11:$AN$11,"I.Mad",C13:AN13)</f>
        <v>0</v>
      </c>
      <c r="AQ13" s="30">
        <f>SUM(AO13:AP13)</f>
        <v>53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66</v>
      </c>
      <c r="F14" s="30" t="s">
        <v>35</v>
      </c>
      <c r="G14" s="30">
        <v>8</v>
      </c>
      <c r="H14" s="30" t="s">
        <v>35</v>
      </c>
      <c r="I14" s="30">
        <v>5</v>
      </c>
      <c r="J14" s="30" t="s">
        <v>35</v>
      </c>
      <c r="K14" s="30" t="s">
        <v>35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66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 t="s">
        <v>35</v>
      </c>
      <c r="AN14" s="30" t="s">
        <v>35</v>
      </c>
      <c r="AO14" s="30">
        <f>SUMIF($C$11:$AN$11,"Ind*",C14:AN14)</f>
        <v>13</v>
      </c>
      <c r="AP14" s="30">
        <f>SUMIF($C$11:$AN$11,"I.Mad",C14:AN14)</f>
        <v>0</v>
      </c>
      <c r="AQ14" s="30">
        <f>SUM(AO14:AP14)</f>
        <v>13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77.210208829542395</v>
      </c>
      <c r="H15" s="30" t="s">
        <v>35</v>
      </c>
      <c r="I15" s="30">
        <v>12.145257382174792</v>
      </c>
      <c r="J15" s="30" t="s">
        <v>35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 t="s">
        <v>35</v>
      </c>
      <c r="AN15" s="30" t="s">
        <v>35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>
        <v>11.5</v>
      </c>
      <c r="H16" s="36" t="s">
        <v>35</v>
      </c>
      <c r="I16" s="36">
        <v>13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 t="s">
        <v>35</v>
      </c>
      <c r="AN16" s="36" t="s">
        <v>35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>
        <v>0.79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0.79</v>
      </c>
      <c r="AP25" s="30">
        <f t="shared" si="1"/>
        <v>0</v>
      </c>
      <c r="AQ25" s="42">
        <f t="shared" si="2"/>
        <v>0.79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3440</v>
      </c>
      <c r="F41" s="42">
        <f t="shared" si="3"/>
        <v>0</v>
      </c>
      <c r="G41" s="42">
        <f t="shared" si="3"/>
        <v>4025.6049999999996</v>
      </c>
      <c r="H41" s="42">
        <f t="shared" si="3"/>
        <v>0</v>
      </c>
      <c r="I41" s="42">
        <f t="shared" si="3"/>
        <v>812.43999999999994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1342.9900000000002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9621.0349999999999</v>
      </c>
      <c r="AP41" s="42">
        <f>SUM(AP12,AP18,AP24:AP37)</f>
        <v>0</v>
      </c>
      <c r="AQ41" s="42">
        <f t="shared" si="2"/>
        <v>9621.0349999999999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>
        <v>19.5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H46" s="4" t="s">
        <v>69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2021-06-22T18:22:23Z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