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 iterateDelta="1E-4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<sst xmlns="http://schemas.openxmlformats.org/spreadsheetml/2006/main" count="370" uniqueCount="71">
  <si>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</si>
  <si>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</si>
  <si>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</si>
  <si>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</si>
  <si>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</si>
  <si>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</si>
  <si>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</si>
  <si>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</si>
  <si>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</si>
  <si>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</si>
  <si>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</si>
  <si>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</si>
  <si>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</si>
  <si>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</si>
  <si>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</si>
  <si>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</si>
  <si>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</si>
  <si>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</si>
  <si>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</si>
  <si>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</si>
  <si>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</si>
  <si>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</si>
  <si>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</si>
  <si>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</si>
  <si>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</si>
  <si>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</si>
  <si>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</si>
  <si>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</si>
  <si>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</si>
  <si>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</si>
  <si>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</si>
  <si>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</si>
  <si>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</si>
  <si>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</si>
  <si>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</si>
  <si>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</si>
  <si>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</si>
  <si>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</si>
  <si>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</si>
  <si>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</si>
  <si>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</si>
  <si>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</si>
  <si>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</si>
  <si>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</si>
  <si>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</si>
  <si>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</si>
  <si>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</si>
  <si>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</si>
  <si>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</si>
  <si>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</si>
  <si>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</si>
  <si>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</si>
  <si>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</si>
  <si>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</si>
  <si>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</si>
  <si>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</si>
  <si>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</si>
  <si>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</si>
  <si>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</si>
  <si>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</si>
  <si>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</si>
  <si>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</si>
  <si>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MALAGUA</t>
  </si>
  <si>
    <t>BAGRE</t>
  </si>
  <si>
    <t>GCQ/due</t>
  </si>
  <si>
    <t>Puerto cerrado por oleaje anómalo</t>
  </si>
  <si>
    <t>FALSO VOLADOR</t>
  </si>
  <si>
    <t xml:space="preserve">        Fecha  : 21/06/2019</t>
  </si>
  <si>
    <t>Callao, 24 de junio del 2019</t>
  </si>
  <si>
    <t>11.5 y 12.0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</si>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</sst>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167" fontId="35" fillId="0" borderId="1" xfId="0" quotePrefix="1" applyNumberFormat="1" applyFont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C1" zoomScale="26" zoomScaleNormal="26" workbookViewId="0">
      <selection activeCell="P25" sqref="P2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5.42578125" style="2" customWidth="1"/>
    <col min="10" max="10" width="26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28.7109375" style="2" customWidth="1"/>
    <col min="28" max="28" width="27.5703125" style="2" customWidth="1"/>
    <col min="29" max="29" width="29.7109375" style="2" customWidth="1"/>
    <col min="30" max="30" width="30.5703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6" t="s">
        <v>59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45" customHeight="1" x14ac:dyDescent="0.5">
      <c r="B5" s="117" t="s">
        <v>38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35</v>
      </c>
      <c r="AN6" s="118"/>
      <c r="AO6" s="118"/>
      <c r="AP6" s="118"/>
      <c r="AQ6" s="118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4" t="s">
        <v>4</v>
      </c>
      <c r="D10" s="115"/>
      <c r="E10" s="123" t="s">
        <v>58</v>
      </c>
      <c r="F10" s="124"/>
      <c r="G10" s="126" t="s">
        <v>5</v>
      </c>
      <c r="H10" s="127"/>
      <c r="I10" s="125" t="s">
        <v>43</v>
      </c>
      <c r="J10" s="125"/>
      <c r="K10" s="125" t="s">
        <v>6</v>
      </c>
      <c r="L10" s="125"/>
      <c r="M10" s="114" t="s">
        <v>7</v>
      </c>
      <c r="N10" s="128"/>
      <c r="O10" s="114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50</v>
      </c>
      <c r="X10" s="127"/>
      <c r="Y10" s="114" t="s">
        <v>44</v>
      </c>
      <c r="Z10" s="115"/>
      <c r="AA10" s="114" t="s">
        <v>36</v>
      </c>
      <c r="AB10" s="115"/>
      <c r="AC10" s="114" t="s">
        <v>12</v>
      </c>
      <c r="AD10" s="115"/>
      <c r="AE10" s="122" t="s">
        <v>52</v>
      </c>
      <c r="AF10" s="115"/>
      <c r="AG10" s="122" t="s">
        <v>45</v>
      </c>
      <c r="AH10" s="115"/>
      <c r="AI10" s="122" t="s">
        <v>46</v>
      </c>
      <c r="AJ10" s="115"/>
      <c r="AK10" s="122" t="s">
        <v>47</v>
      </c>
      <c r="AL10" s="115"/>
      <c r="AM10" s="122" t="s">
        <v>48</v>
      </c>
      <c r="AN10" s="115"/>
      <c r="AO10" s="120" t="s">
        <v>13</v>
      </c>
      <c r="AP10" s="121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2398</v>
      </c>
      <c r="F12" s="49">
        <v>0</v>
      </c>
      <c r="G12" s="49">
        <v>3290.9699999999993</v>
      </c>
      <c r="H12" s="49">
        <v>1393.625</v>
      </c>
      <c r="I12" s="49">
        <v>2840.25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295.51650000000001</v>
      </c>
      <c r="Z12" s="49">
        <v>0</v>
      </c>
      <c r="AA12" s="49">
        <v>3729.6256696566165</v>
      </c>
      <c r="AB12" s="49">
        <v>0</v>
      </c>
      <c r="AC12" s="49">
        <v>4368.3</v>
      </c>
      <c r="AD12" s="49">
        <v>0</v>
      </c>
      <c r="AE12" s="49">
        <v>385.4249999999999</v>
      </c>
      <c r="AF12" s="49">
        <v>0</v>
      </c>
      <c r="AG12" s="49">
        <v>198.79499999999999</v>
      </c>
      <c r="AH12" s="49">
        <v>0</v>
      </c>
      <c r="AI12" s="49">
        <v>0</v>
      </c>
      <c r="AJ12" s="49">
        <v>0</v>
      </c>
      <c r="AK12" s="49">
        <v>1425.31</v>
      </c>
      <c r="AL12" s="49">
        <v>218.565</v>
      </c>
      <c r="AM12" s="49">
        <v>1334.46</v>
      </c>
      <c r="AN12" s="49">
        <v>464.93500000000006</v>
      </c>
      <c r="AO12" s="50">
        <f>SUMIF($C$11:$AN$11,"Ind*",C12:AN12)</f>
        <v>20266.652169656612</v>
      </c>
      <c r="AP12" s="50">
        <f>SUMIF($C$11:$AN$11,"I.Mad",C12:AN12)</f>
        <v>2077.125</v>
      </c>
      <c r="AQ12" s="50">
        <f>SUM(AO12:AP12)</f>
        <v>22343.777169656612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15</v>
      </c>
      <c r="F13" s="51" t="s">
        <v>19</v>
      </c>
      <c r="G13" s="51">
        <v>38</v>
      </c>
      <c r="H13" s="51">
        <v>29</v>
      </c>
      <c r="I13" s="51">
        <v>16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>
        <v>9</v>
      </c>
      <c r="Z13" s="51" t="s">
        <v>19</v>
      </c>
      <c r="AA13" s="51">
        <v>18</v>
      </c>
      <c r="AB13" s="51" t="s">
        <v>19</v>
      </c>
      <c r="AC13" s="51">
        <v>45</v>
      </c>
      <c r="AD13" s="51" t="s">
        <v>19</v>
      </c>
      <c r="AE13" s="51">
        <v>4</v>
      </c>
      <c r="AF13" s="51" t="s">
        <v>19</v>
      </c>
      <c r="AG13" s="51">
        <v>1</v>
      </c>
      <c r="AH13" s="51" t="s">
        <v>19</v>
      </c>
      <c r="AI13" s="51" t="s">
        <v>19</v>
      </c>
      <c r="AJ13" s="51" t="s">
        <v>19</v>
      </c>
      <c r="AK13" s="51">
        <v>10</v>
      </c>
      <c r="AL13" s="51">
        <v>2</v>
      </c>
      <c r="AM13" s="51">
        <v>12</v>
      </c>
      <c r="AN13" s="51">
        <v>8</v>
      </c>
      <c r="AO13" s="50">
        <f>SUMIF($C$11:$AN$11,"Ind*",C13:AN13)</f>
        <v>168</v>
      </c>
      <c r="AP13" s="50">
        <f>SUMIF($C$11:$AN$11,"I.Mad",C13:AN13)</f>
        <v>39</v>
      </c>
      <c r="AQ13" s="50">
        <f>SUM(AO13:AP13)</f>
        <v>207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70</v>
      </c>
      <c r="F14" s="51" t="s">
        <v>19</v>
      </c>
      <c r="G14" s="51">
        <v>13</v>
      </c>
      <c r="H14" s="51">
        <v>7</v>
      </c>
      <c r="I14" s="51">
        <v>6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>
        <v>4</v>
      </c>
      <c r="Z14" s="51" t="s">
        <v>19</v>
      </c>
      <c r="AA14" s="51">
        <v>7</v>
      </c>
      <c r="AB14" s="51" t="s">
        <v>19</v>
      </c>
      <c r="AC14" s="51">
        <v>5</v>
      </c>
      <c r="AD14" s="51" t="s">
        <v>19</v>
      </c>
      <c r="AE14" s="51">
        <v>3</v>
      </c>
      <c r="AF14" s="51" t="s">
        <v>19</v>
      </c>
      <c r="AG14" s="51">
        <v>1</v>
      </c>
      <c r="AH14" s="51" t="s">
        <v>19</v>
      </c>
      <c r="AI14" s="51" t="s">
        <v>19</v>
      </c>
      <c r="AJ14" s="51" t="s">
        <v>19</v>
      </c>
      <c r="AK14" s="51">
        <v>3</v>
      </c>
      <c r="AL14" s="51">
        <v>1</v>
      </c>
      <c r="AM14" s="51">
        <v>4</v>
      </c>
      <c r="AN14" s="51">
        <v>3</v>
      </c>
      <c r="AO14" s="50">
        <f>SUMIF($C$11:$AN$11,"Ind*",C14:AN14)</f>
        <v>46</v>
      </c>
      <c r="AP14" s="50">
        <f>SUMIF($C$11:$AN$11,"I.Mad",C14:AN14)</f>
        <v>11</v>
      </c>
      <c r="AQ14" s="50">
        <f>SUM(AO14:AP14)</f>
        <v>57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38.550300842278801</v>
      </c>
      <c r="H15" s="51">
        <v>10.183752788857984</v>
      </c>
      <c r="I15" s="51">
        <v>74.02988517838682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>
        <v>5.6506460000000001</v>
      </c>
      <c r="Z15" s="51" t="s">
        <v>19</v>
      </c>
      <c r="AA15" s="51">
        <v>50.890636041054094</v>
      </c>
      <c r="AB15" s="51" t="s">
        <v>19</v>
      </c>
      <c r="AC15" s="51">
        <v>53.623056841715119</v>
      </c>
      <c r="AD15" s="51" t="s">
        <v>19</v>
      </c>
      <c r="AE15" s="51">
        <v>75.69753818385054</v>
      </c>
      <c r="AF15" s="51" t="s">
        <v>19</v>
      </c>
      <c r="AG15" s="51">
        <v>60.301507537688451</v>
      </c>
      <c r="AH15" s="51" t="s">
        <v>19</v>
      </c>
      <c r="AI15" s="51" t="s">
        <v>19</v>
      </c>
      <c r="AJ15" s="51" t="s">
        <v>19</v>
      </c>
      <c r="AK15" s="51">
        <v>54.898555810952239</v>
      </c>
      <c r="AL15" s="51">
        <v>48.387096774193544</v>
      </c>
      <c r="AM15" s="51">
        <v>58.982710237599846</v>
      </c>
      <c r="AN15" s="51">
        <v>46.834884917620521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12</v>
      </c>
      <c r="H16" s="56">
        <v>12.5</v>
      </c>
      <c r="I16" s="56">
        <v>11.5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>
        <v>13</v>
      </c>
      <c r="Z16" s="56" t="s">
        <v>19</v>
      </c>
      <c r="AA16" s="56">
        <v>11.5</v>
      </c>
      <c r="AB16" s="56" t="s">
        <v>19</v>
      </c>
      <c r="AC16" s="113" t="s">
        <v>69</v>
      </c>
      <c r="AD16" s="56" t="s">
        <v>19</v>
      </c>
      <c r="AE16" s="56">
        <v>11</v>
      </c>
      <c r="AF16" s="56" t="s">
        <v>19</v>
      </c>
      <c r="AG16" s="56">
        <v>11</v>
      </c>
      <c r="AH16" s="56" t="s">
        <v>19</v>
      </c>
      <c r="AI16" s="56" t="s">
        <v>19</v>
      </c>
      <c r="AJ16" s="56" t="s">
        <v>19</v>
      </c>
      <c r="AK16" s="56">
        <v>11.5</v>
      </c>
      <c r="AL16" s="56">
        <v>12</v>
      </c>
      <c r="AM16" s="56">
        <v>11.5</v>
      </c>
      <c r="AN16" s="56">
        <v>12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>
        <v>1.45</v>
      </c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1.45</v>
      </c>
      <c r="AP25" s="50">
        <f t="shared" si="1"/>
        <v>0</v>
      </c>
      <c r="AQ25" s="53">
        <f>SUM(AO25:AP25)</f>
        <v>1.45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>
        <v>0.12850130000000001</v>
      </c>
      <c r="Z30" s="53"/>
      <c r="AA30" s="53">
        <v>2.6588792225162923</v>
      </c>
      <c r="AB30" s="53"/>
      <c r="AC30" s="53">
        <v>1.7000000000000002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4.4873805225162924</v>
      </c>
      <c r="AP30" s="50">
        <f t="shared" si="1"/>
        <v>0</v>
      </c>
      <c r="AQ30" s="53">
        <f t="shared" si="2"/>
        <v>4.4873805225162924</v>
      </c>
      <c r="AT30" s="19"/>
      <c r="AU30" s="19"/>
      <c r="AV30" s="19"/>
    </row>
    <row r="31" spans="2:48" ht="50.25" customHeight="1" x14ac:dyDescent="0.55000000000000004">
      <c r="B31" s="79" t="s">
        <v>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66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2398</v>
      </c>
      <c r="F41" s="53">
        <f t="shared" si="5"/>
        <v>0</v>
      </c>
      <c r="G41" s="53">
        <f t="shared" si="5"/>
        <v>3290.9699999999993</v>
      </c>
      <c r="H41" s="53">
        <f t="shared" si="5"/>
        <v>1393.625</v>
      </c>
      <c r="I41" s="53">
        <f t="shared" si="5"/>
        <v>2841.7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295.64500129999999</v>
      </c>
      <c r="Z41" s="53">
        <f t="shared" si="5"/>
        <v>0</v>
      </c>
      <c r="AA41" s="53">
        <f t="shared" si="5"/>
        <v>3732.2845488791327</v>
      </c>
      <c r="AB41" s="53">
        <f t="shared" si="5"/>
        <v>0</v>
      </c>
      <c r="AC41" s="53">
        <f>+SUM(AC24:AC40,AC18,AC12)</f>
        <v>4370</v>
      </c>
      <c r="AD41" s="53">
        <f t="shared" si="5"/>
        <v>0</v>
      </c>
      <c r="AE41" s="53">
        <f t="shared" si="5"/>
        <v>385.4249999999999</v>
      </c>
      <c r="AF41" s="53">
        <f t="shared" si="5"/>
        <v>0</v>
      </c>
      <c r="AG41" s="53">
        <f t="shared" si="5"/>
        <v>198.79499999999999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1425.31</v>
      </c>
      <c r="AL41" s="53">
        <f t="shared" si="5"/>
        <v>218.565</v>
      </c>
      <c r="AM41" s="53">
        <f t="shared" si="5"/>
        <v>1334.46</v>
      </c>
      <c r="AN41" s="53">
        <f t="shared" si="5"/>
        <v>464.93500000000006</v>
      </c>
      <c r="AO41" s="53">
        <f>SUM(AO12,AO18,AO24:AO37)</f>
        <v>20272.589550179131</v>
      </c>
      <c r="AP41" s="53">
        <f>SUM(AP12,AP18,AP24:AP37)</f>
        <v>2077.125</v>
      </c>
      <c r="AQ41" s="53">
        <f>SUM(AO41:AP41)</f>
        <v>22349.714550179131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16.899999999999999</v>
      </c>
      <c r="H42" s="55"/>
      <c r="I42" s="88">
        <v>18.600000000000001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15.7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 t="s">
        <v>65</v>
      </c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68</v>
      </c>
      <c r="AN46" s="3"/>
    </row>
    <row r="47" spans="2:43" ht="45" x14ac:dyDescent="0.6">
      <c r="B47" s="112" t="s">
        <v>64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2019-06-24T18:46:00Z</dcterms:modified>
</cp:coreProperties>
</file>