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AM_PELAGIC\Porcentas\2017\Industrial\"/>
    </mc:Choice>
  </mc:AlternateContent>
  <bookViews>
    <workbookView showHorizontalScroll="0" showVerticalScroll="0" showSheetTabs="0" xWindow="0" yWindow="0" windowWidth="20730" windowHeight="913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D41" i="5" l="1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C41" i="5"/>
  <c r="AP40" i="5" l="1"/>
  <c r="AO40" i="5"/>
  <c r="AQ40" i="5" s="1"/>
  <c r="AP39" i="5"/>
  <c r="AO39" i="5"/>
  <c r="AP38" i="5"/>
  <c r="AO38" i="5"/>
  <c r="AP37" i="5"/>
  <c r="AO37" i="5"/>
  <c r="AQ39" i="5" l="1"/>
  <c r="AQ38" i="5"/>
  <c r="AQ37" i="5"/>
  <c r="AP14" i="5" l="1"/>
  <c r="AO14" i="5"/>
  <c r="AP13" i="5"/>
  <c r="AO13" i="5"/>
  <c r="AP12" i="5"/>
  <c r="AO12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<sst xmlns="http://schemas.openxmlformats.org/spreadsheetml/2006/main" count="349" uniqueCount="68">
  <si>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</si>
  <si>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</si>
  <si>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</si>
  <si>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</si>
  <si>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</si>
  <si>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</si>
  <si>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</si>
  <si>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</si>
  <si>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</si>
  <si>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</si>
  <si>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</si>
  <si>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</si>
  <si>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</si>
  <si>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</si>
  <si>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</si>
  <si>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</si>
  <si>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</si>
  <si>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</si>
  <si>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</si>
  <si>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</si>
  <si>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</si>
  <si>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</si>
  <si>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</si>
  <si>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</si>
  <si>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</si>
  <si>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</si>
  <si>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</si>
  <si>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</si>
  <si>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</si>
  <si>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</si>
  <si>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</si>
  <si>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</si>
  <si>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</si>
  <si>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</si>
  <si>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</si>
  <si>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</si>
  <si>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</si>
  <si>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</si>
  <si>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</si>
  <si>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</si>
  <si>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</si>
  <si>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</si>
  <si>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</si>
  <si>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</si>
  <si>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</si>
  <si>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</si>
  <si>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</si>
  <si>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</si>
  <si>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</si>
  <si>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</si>
  <si>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</si>
  <si>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</si>
  <si>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</si>
  <si>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</si>
  <si>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</si>
  <si>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</si>
  <si>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R.M.N°010-2017-PRODUCE, R.M.N°099-2017-PRODUCE,  R.M.N°173-2017-PRODUCE</t>
  </si>
  <si>
    <t>MOJARRILLA</t>
  </si>
  <si>
    <t xml:space="preserve">           Atención: Sr. Pedro Olaechea Álvarez-Calderón</t>
  </si>
  <si>
    <t>AYAMARCA</t>
  </si>
  <si>
    <t>POTA</t>
  </si>
  <si>
    <t>MERLUZA</t>
  </si>
  <si>
    <t>PEJERREY</t>
  </si>
  <si>
    <t>BAGRE CON FAJA</t>
  </si>
  <si>
    <t>PAMPANO CHIRI</t>
  </si>
  <si>
    <t>S/M</t>
  </si>
  <si>
    <t xml:space="preserve">        Fecha  : 21/06/2017</t>
  </si>
  <si>
    <t>Callao, 22 de junio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</si>
</sst>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165" fontId="5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5" fillId="0" borderId="0"/>
    <xf numFmtId="0" fontId="32" fillId="0" borderId="0"/>
    <xf numFmtId="0" fontId="5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14" fillId="0" borderId="0"/>
    <xf numFmtId="0" fontId="28" fillId="0" borderId="0"/>
    <xf numFmtId="0" fontId="5" fillId="0" borderId="0"/>
    <xf numFmtId="169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7" fillId="0" borderId="0" xfId="0" applyFont="1" applyBorder="1"/>
    <xf numFmtId="0" fontId="6" fillId="0" borderId="0" xfId="0" applyFont="1"/>
    <xf numFmtId="0" fontId="7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0" borderId="0" xfId="0" applyFont="1" applyBorder="1"/>
    <xf numFmtId="0" fontId="8" fillId="3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/>
    <xf numFmtId="0" fontId="8" fillId="0" borderId="4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/>
    <xf numFmtId="0" fontId="11" fillId="0" borderId="0" xfId="0" applyFont="1"/>
    <xf numFmtId="20" fontId="7" fillId="0" borderId="0" xfId="0" quotePrefix="1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8" fontId="6" fillId="0" borderId="0" xfId="0" applyNumberFormat="1" applyFont="1"/>
    <xf numFmtId="0" fontId="7" fillId="0" borderId="0" xfId="0" applyFont="1" applyBorder="1" applyAlignment="1">
      <alignment horizontal="left"/>
    </xf>
    <xf numFmtId="0" fontId="12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7" fontId="7" fillId="0" borderId="0" xfId="0" applyNumberFormat="1" applyFont="1" applyBorder="1"/>
    <xf numFmtId="167" fontId="8" fillId="3" borderId="5" xfId="0" applyNumberFormat="1" applyFont="1" applyFill="1" applyBorder="1" applyAlignment="1">
      <alignment horizontal="center" wrapText="1"/>
    </xf>
    <xf numFmtId="167" fontId="8" fillId="0" borderId="0" xfId="0" applyNumberFormat="1" applyFont="1" applyBorder="1" applyAlignment="1">
      <alignment horizontal="center"/>
    </xf>
    <xf numFmtId="1" fontId="6" fillId="0" borderId="0" xfId="0" applyNumberFormat="1" applyFont="1"/>
    <xf numFmtId="0" fontId="10" fillId="0" borderId="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/>
    <xf numFmtId="0" fontId="7" fillId="0" borderId="0" xfId="0" applyFont="1" applyAlignment="1"/>
    <xf numFmtId="0" fontId="6" fillId="0" borderId="0" xfId="0" applyFont="1" applyAlignment="1"/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/>
    <xf numFmtId="167" fontId="13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0" fontId="6" fillId="3" borderId="0" xfId="0" applyFont="1" applyFill="1" applyAlignment="1">
      <alignment horizontal="right"/>
    </xf>
    <xf numFmtId="167" fontId="15" fillId="0" borderId="0" xfId="12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16" fillId="0" borderId="4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0" xfId="0" applyFont="1"/>
    <xf numFmtId="0" fontId="16" fillId="0" borderId="1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1" fontId="8" fillId="0" borderId="3" xfId="0" quotePrefix="1" applyNumberFormat="1" applyFont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1" fontId="18" fillId="0" borderId="1" xfId="0" quotePrefix="1" applyNumberFormat="1" applyFont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1" fontId="18" fillId="0" borderId="5" xfId="0" applyNumberFormat="1" applyFont="1" applyBorder="1" applyAlignment="1">
      <alignment horizontal="center"/>
    </xf>
    <xf numFmtId="0" fontId="10" fillId="0" borderId="0" xfId="0" applyFont="1"/>
    <xf numFmtId="167" fontId="18" fillId="0" borderId="1" xfId="0" applyNumberFormat="1" applyFont="1" applyFill="1" applyBorder="1" applyAlignment="1">
      <alignment horizontal="center"/>
    </xf>
    <xf numFmtId="167" fontId="18" fillId="0" borderId="1" xfId="0" quotePrefix="1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6" fillId="0" borderId="0" xfId="0" applyFont="1" applyBorder="1"/>
    <xf numFmtId="1" fontId="21" fillId="0" borderId="0" xfId="12" applyNumberFormat="1" applyFont="1" applyFill="1" applyBorder="1" applyProtection="1">
      <protection locked="0"/>
    </xf>
    <xf numFmtId="1" fontId="21" fillId="0" borderId="0" xfId="12" applyNumberFormat="1" applyFont="1" applyFill="1" applyBorder="1" applyAlignment="1" applyProtection="1">
      <protection locked="0"/>
    </xf>
    <xf numFmtId="1" fontId="21" fillId="0" borderId="0" xfId="12" applyNumberFormat="1" applyFont="1" applyFill="1" applyBorder="1" applyAlignment="1" applyProtection="1">
      <alignment horizontal="right"/>
      <protection locked="0"/>
    </xf>
    <xf numFmtId="1" fontId="21" fillId="0" borderId="0" xfId="12" quotePrefix="1" applyNumberFormat="1" applyFont="1" applyFill="1" applyBorder="1" applyAlignment="1" applyProtection="1"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7" fillId="0" borderId="0" xfId="0" applyFont="1" applyFill="1"/>
    <xf numFmtId="0" fontId="10" fillId="0" borderId="0" xfId="0" applyFont="1" applyAlignment="1">
      <alignment horizontal="left"/>
    </xf>
    <xf numFmtId="49" fontId="10" fillId="0" borderId="0" xfId="0" applyNumberFormat="1" applyFont="1"/>
    <xf numFmtId="22" fontId="10" fillId="0" borderId="0" xfId="0" applyNumberFormat="1" applyFont="1"/>
    <xf numFmtId="167" fontId="18" fillId="0" borderId="5" xfId="0" applyNumberFormat="1" applyFont="1" applyBorder="1" applyAlignment="1">
      <alignment horizontal="center"/>
    </xf>
    <xf numFmtId="0" fontId="24" fillId="0" borderId="0" xfId="0" applyFont="1"/>
    <xf numFmtId="1" fontId="18" fillId="0" borderId="0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167" fontId="18" fillId="0" borderId="0" xfId="0" quotePrefix="1" applyNumberFormat="1" applyFont="1" applyBorder="1" applyAlignment="1">
      <alignment horizontal="center"/>
    </xf>
    <xf numFmtId="0" fontId="27" fillId="0" borderId="5" xfId="0" applyFont="1" applyBorder="1"/>
    <xf numFmtId="0" fontId="27" fillId="0" borderId="5" xfId="0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27" fillId="3" borderId="2" xfId="0" applyFont="1" applyFill="1" applyBorder="1" applyAlignment="1">
      <alignment horizontal="left"/>
    </xf>
    <xf numFmtId="0" fontId="27" fillId="0" borderId="1" xfId="0" applyFont="1" applyBorder="1"/>
    <xf numFmtId="0" fontId="16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0" xfId="0" applyFont="1" applyFill="1"/>
    <xf numFmtId="0" fontId="16" fillId="0" borderId="0" xfId="0" applyFont="1" applyFill="1" applyBorder="1"/>
    <xf numFmtId="167" fontId="18" fillId="3" borderId="5" xfId="0" applyNumberFormat="1" applyFont="1" applyFill="1" applyBorder="1" applyAlignment="1">
      <alignment horizontal="center" wrapText="1"/>
    </xf>
    <xf numFmtId="0" fontId="23" fillId="0" borderId="0" xfId="13" applyFont="1" applyFill="1" applyAlignment="1" applyProtection="1"/>
    <xf numFmtId="0" fontId="24" fillId="0" borderId="0" xfId="0" applyFont="1" applyFill="1"/>
    <xf numFmtId="167" fontId="8" fillId="0" borderId="3" xfId="0" quotePrefix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7" fillId="0" borderId="0" xfId="0" applyFont="1"/>
    <xf numFmtId="1" fontId="29" fillId="0" borderId="0" xfId="12" quotePrefix="1" applyNumberFormat="1" applyFont="1" applyBorder="1" applyAlignment="1" applyProtection="1">
      <protection locked="0"/>
    </xf>
    <xf numFmtId="0" fontId="17" fillId="0" borderId="0" xfId="0" applyFont="1" applyBorder="1" applyAlignment="1"/>
    <xf numFmtId="0" fontId="17" fillId="3" borderId="0" xfId="0" applyFont="1" applyFill="1" applyAlignment="1">
      <alignment horizontal="right"/>
    </xf>
    <xf numFmtId="0" fontId="13" fillId="0" borderId="0" xfId="0" applyFont="1"/>
    <xf numFmtId="0" fontId="17" fillId="0" borderId="0" xfId="0" applyFont="1" applyBorder="1"/>
    <xf numFmtId="1" fontId="17" fillId="0" borderId="0" xfId="0" applyNumberFormat="1" applyFont="1" applyBorder="1"/>
    <xf numFmtId="1" fontId="17" fillId="0" borderId="0" xfId="0" applyNumberFormat="1" applyFont="1" applyBorder="1" applyAlignment="1">
      <alignment horizontal="center"/>
    </xf>
    <xf numFmtId="0" fontId="30" fillId="0" borderId="0" xfId="0" applyFont="1"/>
    <xf numFmtId="0" fontId="31" fillId="0" borderId="0" xfId="0" applyFont="1"/>
    <xf numFmtId="0" fontId="33" fillId="0" borderId="0" xfId="0" applyFont="1"/>
    <xf numFmtId="1" fontId="27" fillId="0" borderId="0" xfId="0" applyNumberFormat="1" applyFont="1"/>
    <xf numFmtId="0" fontId="23" fillId="0" borderId="0" xfId="0" applyFont="1" applyBorder="1"/>
    <xf numFmtId="168" fontId="18" fillId="0" borderId="5" xfId="0" applyNumberFormat="1" applyFont="1" applyBorder="1" applyAlignment="1">
      <alignment horizontal="center"/>
    </xf>
    <xf numFmtId="1" fontId="6" fillId="0" borderId="0" xfId="0" applyNumberFormat="1" applyFont="1" applyBorder="1"/>
    <xf numFmtId="0" fontId="0" fillId="0" borderId="1" xfId="0" applyBorder="1"/>
    <xf numFmtId="0" fontId="35" fillId="0" borderId="0" xfId="0" applyFont="1" applyBorder="1" applyAlignment="1"/>
    <xf numFmtId="167" fontId="35" fillId="0" borderId="0" xfId="0" applyNumberFormat="1" applyFont="1" applyBorder="1" applyAlignment="1"/>
    <xf numFmtId="2" fontId="18" fillId="0" borderId="5" xfId="0" applyNumberFormat="1" applyFont="1" applyBorder="1" applyAlignment="1">
      <alignment horizontal="center"/>
    </xf>
    <xf numFmtId="0" fontId="6" fillId="0" borderId="1" xfId="0" applyFont="1" applyBorder="1"/>
    <xf numFmtId="0" fontId="34" fillId="0" borderId="2" xfId="0" quotePrefix="1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20" fontId="22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26" fillId="0" borderId="2" xfId="0" quotePrefix="1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34" fillId="0" borderId="4" xfId="0" quotePrefix="1" applyFont="1" applyFill="1" applyBorder="1" applyAlignment="1">
      <alignment horizontal="center"/>
    </xf>
  </cellXfs>
  <cellStyles count="20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J10" zoomScale="23" zoomScaleNormal="23" workbookViewId="0">
      <selection activeCell="U23" sqref="U23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32.57031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6" width="19.2851562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5.85546875" style="2" customWidth="1"/>
    <col min="24" max="24" width="26.140625" style="2" customWidth="1"/>
    <col min="25" max="25" width="33.28515625" style="2" customWidth="1"/>
    <col min="26" max="26" width="31.140625" style="2" customWidth="1"/>
    <col min="27" max="27" width="36.7109375" style="2" customWidth="1"/>
    <col min="28" max="28" width="30.28515625" style="2" customWidth="1"/>
    <col min="29" max="29" width="32" style="2" customWidth="1"/>
    <col min="30" max="30" width="29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7" t="s">
        <v>58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35.25" x14ac:dyDescent="0.5">
      <c r="B5" s="117" t="s">
        <v>40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37</v>
      </c>
      <c r="AN6" s="118"/>
      <c r="AO6" s="118"/>
      <c r="AP6" s="118"/>
      <c r="AQ6" s="118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9"/>
      <c r="AP7" s="119"/>
      <c r="AQ7" s="119"/>
    </row>
    <row r="8" spans="2:48" ht="36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66</v>
      </c>
      <c r="AP8" s="118"/>
      <c r="AQ8" s="118"/>
    </row>
    <row r="9" spans="2:48" ht="21.75" customHeight="1" x14ac:dyDescent="0.4">
      <c r="B9" s="14" t="s">
        <v>2</v>
      </c>
      <c r="C9" s="11" t="s">
        <v>56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6" customHeight="1" x14ac:dyDescent="0.4">
      <c r="B10" s="86" t="s">
        <v>3</v>
      </c>
      <c r="C10" s="115" t="s">
        <v>4</v>
      </c>
      <c r="D10" s="116"/>
      <c r="E10" s="115" t="s">
        <v>5</v>
      </c>
      <c r="F10" s="116"/>
      <c r="G10" s="124" t="s">
        <v>6</v>
      </c>
      <c r="H10" s="125"/>
      <c r="I10" s="123" t="s">
        <v>45</v>
      </c>
      <c r="J10" s="123"/>
      <c r="K10" s="123" t="s">
        <v>7</v>
      </c>
      <c r="L10" s="123"/>
      <c r="M10" s="115" t="s">
        <v>8</v>
      </c>
      <c r="N10" s="126"/>
      <c r="O10" s="115" t="s">
        <v>9</v>
      </c>
      <c r="P10" s="126"/>
      <c r="Q10" s="124" t="s">
        <v>10</v>
      </c>
      <c r="R10" s="125"/>
      <c r="S10" s="124" t="s">
        <v>11</v>
      </c>
      <c r="T10" s="125"/>
      <c r="U10" s="124" t="s">
        <v>12</v>
      </c>
      <c r="V10" s="125"/>
      <c r="W10" s="124" t="s">
        <v>52</v>
      </c>
      <c r="X10" s="125"/>
      <c r="Y10" s="115" t="s">
        <v>46</v>
      </c>
      <c r="Z10" s="116"/>
      <c r="AA10" s="115" t="s">
        <v>38</v>
      </c>
      <c r="AB10" s="116"/>
      <c r="AC10" s="115" t="s">
        <v>13</v>
      </c>
      <c r="AD10" s="116"/>
      <c r="AE10" s="122" t="s">
        <v>54</v>
      </c>
      <c r="AF10" s="116"/>
      <c r="AG10" s="122" t="s">
        <v>47</v>
      </c>
      <c r="AH10" s="116"/>
      <c r="AI10" s="122" t="s">
        <v>48</v>
      </c>
      <c r="AJ10" s="116"/>
      <c r="AK10" s="122" t="s">
        <v>49</v>
      </c>
      <c r="AL10" s="116"/>
      <c r="AM10" s="122" t="s">
        <v>50</v>
      </c>
      <c r="AN10" s="116"/>
      <c r="AO10" s="120" t="s">
        <v>14</v>
      </c>
      <c r="AP10" s="121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681</v>
      </c>
      <c r="D12" s="51">
        <v>0</v>
      </c>
      <c r="E12" s="51">
        <v>320</v>
      </c>
      <c r="F12" s="51">
        <v>1290</v>
      </c>
      <c r="G12" s="51">
        <v>5468.415</v>
      </c>
      <c r="H12" s="51">
        <v>3276.4700000000007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290</v>
      </c>
      <c r="R12" s="51">
        <v>0</v>
      </c>
      <c r="S12" s="51">
        <v>160</v>
      </c>
      <c r="T12" s="51">
        <v>100</v>
      </c>
      <c r="U12" s="51">
        <v>1135</v>
      </c>
      <c r="V12" s="51">
        <v>455</v>
      </c>
      <c r="W12" s="51">
        <v>2655</v>
      </c>
      <c r="X12" s="51">
        <v>0</v>
      </c>
      <c r="Y12" s="51">
        <v>3968.9684400000001</v>
      </c>
      <c r="Z12" s="51">
        <v>73.215000000000003</v>
      </c>
      <c r="AA12" s="51">
        <v>4024.9839999999999</v>
      </c>
      <c r="AB12" s="51">
        <v>0</v>
      </c>
      <c r="AC12" s="51">
        <v>9187.7780000000002</v>
      </c>
      <c r="AD12" s="51">
        <v>0</v>
      </c>
      <c r="AE12" s="51">
        <v>0</v>
      </c>
      <c r="AF12" s="51">
        <v>0</v>
      </c>
      <c r="AG12" s="51">
        <v>241.44</v>
      </c>
      <c r="AH12" s="51">
        <v>0</v>
      </c>
      <c r="AI12" s="51">
        <v>0</v>
      </c>
      <c r="AJ12" s="51">
        <v>0</v>
      </c>
      <c r="AK12" s="51">
        <v>1203.0350000000001</v>
      </c>
      <c r="AL12" s="51">
        <v>138.69999999999999</v>
      </c>
      <c r="AM12" s="51">
        <v>0</v>
      </c>
      <c r="AN12" s="51">
        <v>0</v>
      </c>
      <c r="AO12" s="52">
        <f>SUMIF($C$11:$AN$11,"Ind*",C12:AN12)</f>
        <v>29335.620439999999</v>
      </c>
      <c r="AP12" s="52">
        <f>SUMIF($C$11:$AN$11,"I.Mad",C12:AN12)</f>
        <v>5333.3850000000011</v>
      </c>
      <c r="AQ12" s="52">
        <f>SUM(AO12:AP12)</f>
        <v>34669.005440000001</v>
      </c>
      <c r="AS12" s="26"/>
      <c r="AT12" s="60"/>
    </row>
    <row r="13" spans="2:48" ht="50.25" customHeight="1" x14ac:dyDescent="0.55000000000000004">
      <c r="B13" s="81" t="s">
        <v>19</v>
      </c>
      <c r="C13" s="53">
        <v>6</v>
      </c>
      <c r="D13" s="53" t="s">
        <v>20</v>
      </c>
      <c r="E13" s="53">
        <v>2</v>
      </c>
      <c r="F13" s="53">
        <v>28</v>
      </c>
      <c r="G13" s="53">
        <v>32</v>
      </c>
      <c r="H13" s="53">
        <v>96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>
        <v>8</v>
      </c>
      <c r="R13" s="53" t="s">
        <v>20</v>
      </c>
      <c r="S13" s="53">
        <v>4</v>
      </c>
      <c r="T13" s="53">
        <v>1</v>
      </c>
      <c r="U13" s="53">
        <v>7</v>
      </c>
      <c r="V13" s="53">
        <v>10</v>
      </c>
      <c r="W13" s="53">
        <v>20</v>
      </c>
      <c r="X13" s="53" t="s">
        <v>20</v>
      </c>
      <c r="Y13" s="53">
        <v>16</v>
      </c>
      <c r="Z13" s="53">
        <v>1</v>
      </c>
      <c r="AA13" s="53">
        <v>24</v>
      </c>
      <c r="AB13" s="53" t="s">
        <v>20</v>
      </c>
      <c r="AC13" s="53">
        <v>50</v>
      </c>
      <c r="AD13" s="53" t="s">
        <v>20</v>
      </c>
      <c r="AE13" s="53" t="s">
        <v>20</v>
      </c>
      <c r="AF13" s="53" t="s">
        <v>20</v>
      </c>
      <c r="AG13" s="53">
        <v>3</v>
      </c>
      <c r="AH13" s="53" t="s">
        <v>20</v>
      </c>
      <c r="AI13" s="53" t="s">
        <v>20</v>
      </c>
      <c r="AJ13" s="53" t="s">
        <v>20</v>
      </c>
      <c r="AK13" s="53">
        <v>10</v>
      </c>
      <c r="AL13" s="53">
        <v>2</v>
      </c>
      <c r="AM13" s="53" t="s">
        <v>20</v>
      </c>
      <c r="AN13" s="53" t="s">
        <v>20</v>
      </c>
      <c r="AO13" s="52">
        <f>SUMIF($C$11:$AN$11,"Ind*",C13:AN13)</f>
        <v>182</v>
      </c>
      <c r="AP13" s="52">
        <f>SUMIF($C$11:$AN$11,"I.Mad",C13:AN13)</f>
        <v>138</v>
      </c>
      <c r="AQ13" s="52">
        <f>SUM(AO13:AP13)</f>
        <v>320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>
        <v>3</v>
      </c>
      <c r="D14" s="53" t="s">
        <v>20</v>
      </c>
      <c r="E14" s="53" t="s">
        <v>65</v>
      </c>
      <c r="F14" s="53">
        <v>6</v>
      </c>
      <c r="G14" s="53">
        <v>10</v>
      </c>
      <c r="H14" s="53">
        <v>14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>
        <v>5</v>
      </c>
      <c r="R14" s="53" t="s">
        <v>20</v>
      </c>
      <c r="S14" s="53">
        <v>3</v>
      </c>
      <c r="T14" s="53">
        <v>1</v>
      </c>
      <c r="U14" s="53">
        <v>5</v>
      </c>
      <c r="V14" s="53">
        <v>1</v>
      </c>
      <c r="W14" s="53">
        <v>8</v>
      </c>
      <c r="X14" s="53" t="s">
        <v>20</v>
      </c>
      <c r="Y14" s="53">
        <v>4</v>
      </c>
      <c r="Z14" s="53" t="s">
        <v>65</v>
      </c>
      <c r="AA14" s="53">
        <v>8</v>
      </c>
      <c r="AB14" s="53" t="s">
        <v>20</v>
      </c>
      <c r="AC14" s="53">
        <v>15</v>
      </c>
      <c r="AD14" s="53" t="s">
        <v>20</v>
      </c>
      <c r="AE14" s="53" t="s">
        <v>20</v>
      </c>
      <c r="AF14" s="53" t="s">
        <v>20</v>
      </c>
      <c r="AG14" s="53">
        <v>1</v>
      </c>
      <c r="AH14" s="53" t="s">
        <v>20</v>
      </c>
      <c r="AI14" s="53" t="s">
        <v>20</v>
      </c>
      <c r="AJ14" s="53" t="s">
        <v>20</v>
      </c>
      <c r="AK14" s="53">
        <v>3</v>
      </c>
      <c r="AL14" s="53">
        <v>1</v>
      </c>
      <c r="AM14" s="53" t="s">
        <v>20</v>
      </c>
      <c r="AN14" s="53" t="s">
        <v>20</v>
      </c>
      <c r="AO14" s="52">
        <f>SUMIF($C$11:$AN$11,"Ind*",C14:AN14)</f>
        <v>65</v>
      </c>
      <c r="AP14" s="52">
        <f>SUMIF($C$11:$AN$11,"I.Mad",C14:AN14)</f>
        <v>23</v>
      </c>
      <c r="AQ14" s="52">
        <f>SUM(AO14:AP14)</f>
        <v>88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>
        <v>0</v>
      </c>
      <c r="D15" s="53" t="s">
        <v>20</v>
      </c>
      <c r="E15" s="53" t="s">
        <v>20</v>
      </c>
      <c r="F15" s="53">
        <v>0</v>
      </c>
      <c r="G15" s="53">
        <v>0</v>
      </c>
      <c r="H15" s="53">
        <v>1.7468225985293362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>
        <v>1.7895870258164956</v>
      </c>
      <c r="R15" s="53" t="s">
        <v>20</v>
      </c>
      <c r="S15" s="53">
        <v>0.80883347234994796</v>
      </c>
      <c r="T15" s="53">
        <v>0.52356020942408377</v>
      </c>
      <c r="U15" s="53">
        <v>2.9611031559279097</v>
      </c>
      <c r="V15" s="53">
        <v>4.8309178743961354</v>
      </c>
      <c r="W15" s="53">
        <v>18.339948076903131</v>
      </c>
      <c r="X15" s="53" t="s">
        <v>20</v>
      </c>
      <c r="Y15" s="53">
        <v>30.423829999999999</v>
      </c>
      <c r="Z15" s="53" t="s">
        <v>20</v>
      </c>
      <c r="AA15" s="53">
        <v>28.168447925891048</v>
      </c>
      <c r="AB15" s="53" t="s">
        <v>20</v>
      </c>
      <c r="AC15" s="53">
        <v>26.779722341588048</v>
      </c>
      <c r="AD15" s="53" t="s">
        <v>20</v>
      </c>
      <c r="AE15" s="53" t="s">
        <v>20</v>
      </c>
      <c r="AF15" s="53" t="s">
        <v>20</v>
      </c>
      <c r="AG15" s="53">
        <v>79.069767441860478</v>
      </c>
      <c r="AH15" s="53" t="s">
        <v>20</v>
      </c>
      <c r="AI15" s="53" t="s">
        <v>20</v>
      </c>
      <c r="AJ15" s="53" t="s">
        <v>20</v>
      </c>
      <c r="AK15" s="53">
        <v>82.47422946009624</v>
      </c>
      <c r="AL15" s="53">
        <v>89.371980676328519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>
        <v>14</v>
      </c>
      <c r="D16" s="58" t="s">
        <v>20</v>
      </c>
      <c r="E16" s="58" t="s">
        <v>20</v>
      </c>
      <c r="F16" s="58">
        <v>14.5</v>
      </c>
      <c r="G16" s="58">
        <v>14.5</v>
      </c>
      <c r="H16" s="58">
        <v>13.5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>
        <v>13</v>
      </c>
      <c r="R16" s="58" t="s">
        <v>20</v>
      </c>
      <c r="S16" s="58">
        <v>13</v>
      </c>
      <c r="T16" s="58">
        <v>13.5</v>
      </c>
      <c r="U16" s="58">
        <v>13.5</v>
      </c>
      <c r="V16" s="58">
        <v>12.5</v>
      </c>
      <c r="W16" s="58">
        <v>12.5</v>
      </c>
      <c r="X16" s="58" t="s">
        <v>20</v>
      </c>
      <c r="Y16" s="58">
        <v>12</v>
      </c>
      <c r="Z16" s="58" t="s">
        <v>20</v>
      </c>
      <c r="AA16" s="58">
        <v>12</v>
      </c>
      <c r="AB16" s="58" t="s">
        <v>20</v>
      </c>
      <c r="AC16" s="58">
        <v>12</v>
      </c>
      <c r="AD16" s="58" t="s">
        <v>20</v>
      </c>
      <c r="AE16" s="58" t="s">
        <v>20</v>
      </c>
      <c r="AF16" s="58" t="s">
        <v>20</v>
      </c>
      <c r="AG16" s="58">
        <v>11</v>
      </c>
      <c r="AH16" s="58" t="s">
        <v>20</v>
      </c>
      <c r="AI16" s="58" t="s">
        <v>20</v>
      </c>
      <c r="AJ16" s="58" t="s">
        <v>20</v>
      </c>
      <c r="AK16" s="58">
        <v>11</v>
      </c>
      <c r="AL16" s="58">
        <v>10.5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9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71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55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>
        <v>3.1</v>
      </c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3.1</v>
      </c>
      <c r="AP25" s="52">
        <f t="shared" si="1"/>
        <v>0</v>
      </c>
      <c r="AQ25" s="55">
        <f>SUM(AO25:AP25)</f>
        <v>3.1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>
        <v>2.4885999999999998E-2</v>
      </c>
      <c r="Z30" s="71"/>
      <c r="AA30" s="71">
        <v>1.91</v>
      </c>
      <c r="AB30" s="71"/>
      <c r="AC30" s="71">
        <v>2.2200000000000002</v>
      </c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4.1548860000000003</v>
      </c>
      <c r="AP30" s="52">
        <f t="shared" si="1"/>
        <v>0</v>
      </c>
      <c r="AQ30" s="55">
        <f t="shared" si="2"/>
        <v>4.1548860000000003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71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55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60</v>
      </c>
      <c r="C33" s="113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61</v>
      </c>
      <c r="C35" s="55"/>
      <c r="D35" s="71"/>
      <c r="E35" s="55"/>
      <c r="F35" s="55"/>
      <c r="G35" s="55"/>
      <c r="H35" s="55"/>
      <c r="I35" s="71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57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59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62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55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64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681</v>
      </c>
      <c r="D41" s="55">
        <f t="shared" ref="D41:AN41" si="8">+SUM(D24:D40,D18,D12)</f>
        <v>0</v>
      </c>
      <c r="E41" s="55">
        <f t="shared" si="8"/>
        <v>320</v>
      </c>
      <c r="F41" s="55">
        <f t="shared" si="8"/>
        <v>1290</v>
      </c>
      <c r="G41" s="55">
        <f t="shared" si="8"/>
        <v>5468.415</v>
      </c>
      <c r="H41" s="55">
        <f t="shared" si="8"/>
        <v>3276.4700000000007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290</v>
      </c>
      <c r="R41" s="55">
        <f t="shared" si="8"/>
        <v>0</v>
      </c>
      <c r="S41" s="55">
        <f t="shared" si="8"/>
        <v>160</v>
      </c>
      <c r="T41" s="55">
        <f t="shared" si="8"/>
        <v>100</v>
      </c>
      <c r="U41" s="55">
        <f t="shared" si="8"/>
        <v>1135</v>
      </c>
      <c r="V41" s="55">
        <f t="shared" si="8"/>
        <v>455</v>
      </c>
      <c r="W41" s="55">
        <f t="shared" si="8"/>
        <v>2655</v>
      </c>
      <c r="X41" s="55">
        <f t="shared" si="8"/>
        <v>0</v>
      </c>
      <c r="Y41" s="55">
        <f t="shared" si="8"/>
        <v>3968.9933260000003</v>
      </c>
      <c r="Z41" s="55">
        <f t="shared" si="8"/>
        <v>73.215000000000003</v>
      </c>
      <c r="AA41" s="55">
        <f t="shared" si="8"/>
        <v>4029.9940000000001</v>
      </c>
      <c r="AB41" s="55">
        <f t="shared" si="8"/>
        <v>0</v>
      </c>
      <c r="AC41" s="55">
        <f t="shared" si="8"/>
        <v>9189.9979999999996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241.44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1203.0350000000001</v>
      </c>
      <c r="AL41" s="55">
        <f t="shared" si="8"/>
        <v>138.69999999999999</v>
      </c>
      <c r="AM41" s="55">
        <f t="shared" si="8"/>
        <v>0</v>
      </c>
      <c r="AN41" s="55">
        <f t="shared" si="8"/>
        <v>0</v>
      </c>
      <c r="AO41" s="55">
        <f>SUM(AO12,AO18,AO24:AO37)</f>
        <v>29342.875325999998</v>
      </c>
      <c r="AP41" s="55">
        <f>SUM(AP12,AP18,AP24:AP37)</f>
        <v>5333.3850000000011</v>
      </c>
      <c r="AQ41" s="55">
        <f>SUM(AO41:AP41)</f>
        <v>34676.260325999996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18</v>
      </c>
      <c r="H42" s="114"/>
      <c r="I42" s="57">
        <v>20</v>
      </c>
      <c r="J42" s="90"/>
      <c r="K42" s="57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16.5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67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0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2017-06-13T20:04:26Z</cp:lastPrinted>
  <dcterms:created xsi:type="dcterms:W3CDTF">2008-10-21T17:58:04Z</dcterms:created>
  <dcterms:modified xsi:type="dcterms:W3CDTF">2017-06-22T19:20:44Z</dcterms:modified>
</cp:coreProperties>
</file>