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1840" windowHeight="9675" tabRatio="540"/>
  </bookViews>
  <sheets>
    <sheet name="reporte" sheetId="5" r:id="rId1"/>
  </sheets>
  <definedNames>
    <definedName name="_xlnm.Print_Area" localSheetId="0">reporte!$B$4:$AQ$44</definedName>
  </definedNames>
  <calcPr calcId="144525"/>
  <fileRecoveryPr repairLoad="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<sst xmlns="http://schemas.openxmlformats.org/spreadsheetml/2006/main" count="376" uniqueCount="66">
  <si>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</si>
  <si>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</si>
  <si>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</si>
  <si>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</si>
  <si>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</si>
  <si>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</si>
  <si>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</si>
  <si>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</si>
  <si>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</si>
  <si>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</si>
  <si>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</si>
  <si>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</si>
  <si>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</si>
  <si>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</si>
  <si>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</si>
  <si>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</si>
  <si>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</si>
  <si>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</si>
  <si>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</si>
  <si>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</si>
  <si>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</si>
  <si>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</si>
  <si>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</si>
  <si>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</si>
  <si>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</si>
  <si>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</si>
  <si>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</si>
  <si>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</si>
  <si>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</si>
  <si>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</si>
  <si>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</si>
  <si>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</si>
  <si>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</si>
  <si>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</si>
  <si>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</si>
  <si>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</si>
  <si>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</si>
  <si>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</si>
  <si>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</si>
  <si>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</si>
  <si>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</si>
  <si>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</si>
  <si>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</si>
  <si>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</si>
  <si>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</si>
  <si>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</si>
  <si>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</si>
  <si>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</si>
  <si>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</si>
  <si>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</si>
  <si>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</si>
  <si>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</si>
  <si>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</si>
  <si>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</si>
  <si>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</si>
  <si>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</si>
  <si>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</si>
  <si>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</si>
  <si>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</si>
  <si>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</si>
  <si>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</si>
  <si>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</si>
  <si>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R.M.N°427-2015-PRODUCE,R.M.N°017-2016-PRODUCE,R.M.N°223-2016-PRODUCE,R.M.N°229-2016-PRODUCE</t>
  </si>
  <si>
    <t xml:space="preserve">        Fecha  : 21/06/2016</t>
  </si>
  <si>
    <t>Callao, 22 de junio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</si>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</sst>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I40" sqref="I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1767</v>
      </c>
      <c r="J12" s="53">
        <v>70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500</v>
      </c>
      <c r="T12" s="53">
        <v>797</v>
      </c>
      <c r="U12" s="53">
        <v>0</v>
      </c>
      <c r="V12" s="53">
        <v>0</v>
      </c>
      <c r="W12" s="53">
        <v>0</v>
      </c>
      <c r="X12" s="53">
        <v>0</v>
      </c>
      <c r="Y12" s="53">
        <v>7124</v>
      </c>
      <c r="Z12" s="53">
        <v>425</v>
      </c>
      <c r="AA12" s="53">
        <v>1585</v>
      </c>
      <c r="AB12" s="53">
        <v>146</v>
      </c>
      <c r="AC12" s="53">
        <v>1688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12664</v>
      </c>
      <c r="AP12" s="54">
        <f>SUMIF($C$11:$AN$11,"I.Mad",C12:AN12)</f>
        <v>1438</v>
      </c>
      <c r="AQ12" s="54">
        <f>SUM(AO12:AP12)</f>
        <v>14102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42</v>
      </c>
      <c r="J13" s="55">
        <v>19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3</v>
      </c>
      <c r="T13" s="55">
        <v>9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53</v>
      </c>
      <c r="Z13" s="55">
        <v>6</v>
      </c>
      <c r="AA13" s="55">
        <v>5</v>
      </c>
      <c r="AB13" s="55">
        <v>2</v>
      </c>
      <c r="AC13" s="55">
        <v>8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111</v>
      </c>
      <c r="AP13" s="54">
        <f>SUMIF($C$11:$AN$11,"I.Mad",C13:AN13)</f>
        <v>36</v>
      </c>
      <c r="AQ13" s="54">
        <f>SUM(AO13:AP13)</f>
        <v>147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10</v>
      </c>
      <c r="J14" s="55">
        <v>3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3</v>
      </c>
      <c r="T14" s="55" t="s">
        <v>65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11</v>
      </c>
      <c r="Z14" s="55">
        <v>1</v>
      </c>
      <c r="AA14" s="55">
        <v>2</v>
      </c>
      <c r="AB14" s="55">
        <v>2</v>
      </c>
      <c r="AC14" s="55">
        <v>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28</v>
      </c>
      <c r="AP14" s="54">
        <f>SUMIF($C$11:$AN$11,"I.Mad",C14:AN14)</f>
        <v>6</v>
      </c>
      <c r="AQ14" s="54">
        <f>SUM(AO14:AP14)</f>
        <v>34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</v>
      </c>
      <c r="J15" s="55">
        <v>2.5873379717021252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0.23886065620620239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0</v>
      </c>
      <c r="Z15" s="55">
        <v>0</v>
      </c>
      <c r="AA15" s="55">
        <v>0.32803792845020696</v>
      </c>
      <c r="AB15" s="55">
        <v>0.36512449752092269</v>
      </c>
      <c r="AC15" s="55">
        <v>0.87729382158933966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14.5</v>
      </c>
      <c r="J16" s="61">
        <v>14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13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13.5</v>
      </c>
      <c r="Z16" s="61">
        <v>13.5</v>
      </c>
      <c r="AA16" s="61">
        <v>13.5</v>
      </c>
      <c r="AB16" s="61">
        <v>13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18.37</v>
      </c>
      <c r="J25" s="74">
        <v>0.57999999999999996</v>
      </c>
      <c r="K25" s="74"/>
      <c r="L25" s="58"/>
      <c r="M25" s="58"/>
      <c r="N25" s="58"/>
      <c r="O25" s="58"/>
      <c r="P25" s="58"/>
      <c r="Q25" s="74"/>
      <c r="R25" s="74"/>
      <c r="S25" s="58"/>
      <c r="T25" s="58"/>
      <c r="U25" s="74"/>
      <c r="V25" s="58"/>
      <c r="W25" s="74"/>
      <c r="X25" s="58"/>
      <c r="Y25" s="74">
        <v>31</v>
      </c>
      <c r="Z25" s="74">
        <v>1</v>
      </c>
      <c r="AA25" s="58">
        <v>12.25</v>
      </c>
      <c r="AB25" s="58">
        <v>2.8374442538593483</v>
      </c>
      <c r="AC25" s="58">
        <v>2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63.620000000000005</v>
      </c>
      <c r="AP25" s="54">
        <f t="shared" ref="AP25:AP37" si="2">SUMIF($C$11:$AN$11,"I.Mad",C25:AN25)</f>
        <v>4.4174442538593484</v>
      </c>
      <c r="AQ25" s="58">
        <f>SUM(AO25:AP25)</f>
        <v>68.037444253859348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3</v>
      </c>
      <c r="AB30" s="58"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3</v>
      </c>
      <c r="AP30" s="54">
        <f t="shared" si="2"/>
        <v>1</v>
      </c>
      <c r="AQ30" s="58">
        <f t="shared" si="0"/>
        <v>4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1785.37</v>
      </c>
      <c r="J38" s="58">
        <f t="shared" si="3"/>
        <v>70.58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500</v>
      </c>
      <c r="T38" s="58">
        <f t="shared" si="3"/>
        <v>797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7155</v>
      </c>
      <c r="Z38" s="58">
        <f>+SUM(Z12,Z18,Z24:Z37)</f>
        <v>426</v>
      </c>
      <c r="AA38" s="58">
        <f>+SUM(AA12,AA18,AA24:AA37)</f>
        <v>1600.25</v>
      </c>
      <c r="AB38" s="58">
        <f t="shared" ref="AB38:AN38" si="4">+SUM(AB12,AB18,AB24:AB37)</f>
        <v>149.83744425385936</v>
      </c>
      <c r="AC38" s="58">
        <f>+SUM(AC12,AC18,AC24:AC37)</f>
        <v>1690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12730.62</v>
      </c>
      <c r="AP38" s="58">
        <f>SUM(AP12,AP18,AP24:AP37)</f>
        <v>1443.4174442538595</v>
      </c>
      <c r="AQ38" s="58">
        <f>SUM(AO38:AP38)</f>
        <v>14174.03744425386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</v>
      </c>
      <c r="H39" s="60"/>
      <c r="I39" s="93">
        <v>18.57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Jsanchez</cp:lastModifiedBy>
  <cp:lastPrinted>2016-03-21T17:31:02Z</cp:lastPrinted>
  <dcterms:created xsi:type="dcterms:W3CDTF">2008-10-21T17:58:04Z</dcterms:created>
  <dcterms:modified xsi:type="dcterms:W3CDTF">2016-06-22T18:28:50Z</dcterms:modified>
</cp:coreProperties>
</file>