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5" i="1" l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<sst xmlns="http://schemas.openxmlformats.org/spreadsheetml/2006/main" count="355" uniqueCount="69">
  <si>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</si>
  <si>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</si>
  <si>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</si>
  <si>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</si>
  <si>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</si>
  <si>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</si>
  <si>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</si>
  <si>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</si>
  <si>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</si>
  <si>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</si>
  <si>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</si>
  <si>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</si>
  <si>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</si>
  <si>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</si>
  <si>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</si>
  <si>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</si>
  <si>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</si>
  <si>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</si>
  <si>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</si>
  <si>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</si>
  <si>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</si>
  <si>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</si>
  <si>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</si>
  <si>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</si>
  <si>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</si>
  <si>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</si>
  <si>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</si>
  <si>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</si>
  <si>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</si>
  <si>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</si>
  <si>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</si>
  <si>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</si>
  <si>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</si>
  <si>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</si>
  <si>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</si>
  <si>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</si>
  <si>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</si>
  <si>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</si>
  <si>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</si>
  <si>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</si>
  <si>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</si>
  <si>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</si>
  <si>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</si>
  <si>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</si>
  <si>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</si>
  <si>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</si>
  <si>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</si>
  <si>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</si>
  <si>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</si>
  <si>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</si>
  <si>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</si>
  <si>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</si>
  <si>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</si>
  <si>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</si>
  <si>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</si>
  <si>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</si>
  <si>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</si>
  <si>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</si>
  <si>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</si>
  <si>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</si>
  <si>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</si>
  <si>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</si>
  <si>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</si>
  <si>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</si>
  <si>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</si>
  <si>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</si>
  <si>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Callao, 23 de mayo del 2022</t>
  </si>
  <si>
    <t xml:space="preserve">        Fecha  :21/05/2022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</si>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</sst>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U13" sqref="AU13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353</v>
      </c>
      <c r="G12" s="30">
        <v>2483.0499999999997</v>
      </c>
      <c r="H12" s="30">
        <v>1610.47</v>
      </c>
      <c r="I12" s="30">
        <v>1462.79</v>
      </c>
      <c r="J12" s="30">
        <v>927.81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2620</v>
      </c>
      <c r="R12" s="30">
        <v>60</v>
      </c>
      <c r="S12" s="30">
        <v>1965</v>
      </c>
      <c r="T12" s="30">
        <v>0</v>
      </c>
      <c r="U12" s="30">
        <v>460</v>
      </c>
      <c r="V12" s="30">
        <v>0</v>
      </c>
      <c r="W12" s="30">
        <v>658.81</v>
      </c>
      <c r="X12" s="30">
        <v>0</v>
      </c>
      <c r="Y12" s="30">
        <v>1011.63</v>
      </c>
      <c r="Z12" s="30">
        <v>0</v>
      </c>
      <c r="AA12" s="30">
        <v>1612.331531802578</v>
      </c>
      <c r="AB12" s="30">
        <v>0</v>
      </c>
      <c r="AC12" s="30">
        <v>5166.7596203794974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866.53499999999997</v>
      </c>
      <c r="AL12" s="30">
        <v>95.584999999999994</v>
      </c>
      <c r="AM12" s="30">
        <v>1179.4699999999998</v>
      </c>
      <c r="AN12" s="30">
        <v>285.1450000000001</v>
      </c>
      <c r="AO12" s="30">
        <f>SUMIF($C$11:$AN$11,"Ind",C12:AN12)</f>
        <v>19486.376152182074</v>
      </c>
      <c r="AP12" s="30">
        <f>SUMIF($C$11:$AN$11,"I.Mad",C12:AN12)</f>
        <v>3332.0099999999998</v>
      </c>
      <c r="AQ12" s="30">
        <f>SUM(AO12:AP12)</f>
        <v>22818.386152182073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20</v>
      </c>
      <c r="G13" s="30">
        <v>19</v>
      </c>
      <c r="H13" s="30">
        <v>32</v>
      </c>
      <c r="I13" s="30">
        <v>13</v>
      </c>
      <c r="J13" s="30">
        <v>17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28</v>
      </c>
      <c r="R13" s="30">
        <v>1</v>
      </c>
      <c r="S13" s="30">
        <v>19</v>
      </c>
      <c r="T13" s="30" t="s">
        <v>34</v>
      </c>
      <c r="U13" s="30">
        <v>6</v>
      </c>
      <c r="V13" s="30" t="s">
        <v>34</v>
      </c>
      <c r="W13" s="30">
        <v>5</v>
      </c>
      <c r="X13" s="30" t="s">
        <v>34</v>
      </c>
      <c r="Y13" s="30">
        <v>5</v>
      </c>
      <c r="Z13" s="30" t="s">
        <v>34</v>
      </c>
      <c r="AA13" s="30">
        <v>16</v>
      </c>
      <c r="AB13" s="30" t="s">
        <v>34</v>
      </c>
      <c r="AC13" s="30">
        <v>22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3</v>
      </c>
      <c r="AL13" s="30">
        <v>1</v>
      </c>
      <c r="AM13" s="30">
        <v>5</v>
      </c>
      <c r="AN13" s="30">
        <v>3</v>
      </c>
      <c r="AO13" s="30">
        <f>SUMIF($C$11:$AN$11,"Ind*",C13:AN13)</f>
        <v>141</v>
      </c>
      <c r="AP13" s="30">
        <f>SUMIF($C$11:$AN$11,"I.Mad",C13:AN13)</f>
        <v>74</v>
      </c>
      <c r="AQ13" s="30">
        <f>SUM(AO13:AP13)</f>
        <v>215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4</v>
      </c>
      <c r="G14" s="30">
        <v>3</v>
      </c>
      <c r="H14" s="30">
        <v>7</v>
      </c>
      <c r="I14" s="30">
        <v>3</v>
      </c>
      <c r="J14" s="30">
        <v>3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68</v>
      </c>
      <c r="S14" s="30">
        <v>7</v>
      </c>
      <c r="T14" s="30" t="s">
        <v>34</v>
      </c>
      <c r="U14" s="30">
        <v>3</v>
      </c>
      <c r="V14" s="30" t="s">
        <v>34</v>
      </c>
      <c r="W14" s="30">
        <v>3</v>
      </c>
      <c r="X14" s="30" t="s">
        <v>34</v>
      </c>
      <c r="Y14" s="30" t="s">
        <v>68</v>
      </c>
      <c r="Z14" s="30" t="s">
        <v>34</v>
      </c>
      <c r="AA14" s="30">
        <v>7</v>
      </c>
      <c r="AB14" s="30" t="s">
        <v>34</v>
      </c>
      <c r="AC14" s="30">
        <v>9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68</v>
      </c>
      <c r="AM14" s="30">
        <v>3</v>
      </c>
      <c r="AN14" s="30">
        <v>1</v>
      </c>
      <c r="AO14" s="30">
        <f>SUMIF($C$11:$AN$11,"Ind*",C14:AN14)</f>
        <v>50</v>
      </c>
      <c r="AP14" s="30">
        <f>SUMIF($C$11:$AN$11,"I.Mad",C14:AN14)</f>
        <v>15</v>
      </c>
      <c r="AQ14" s="30">
        <f>SUM(AO14:AP14)</f>
        <v>65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2.1577757300045715</v>
      </c>
      <c r="G15" s="30">
        <v>22.474662211063034</v>
      </c>
      <c r="H15" s="30">
        <v>36.622833611158008</v>
      </c>
      <c r="I15" s="30">
        <v>28.241522793529914</v>
      </c>
      <c r="J15" s="30">
        <v>67.790866458722093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4.750116735808338</v>
      </c>
      <c r="R15" s="30" t="s">
        <v>34</v>
      </c>
      <c r="S15" s="30">
        <v>17.016313763728434</v>
      </c>
      <c r="T15" s="30" t="s">
        <v>34</v>
      </c>
      <c r="U15" s="30">
        <v>16.004824228566189</v>
      </c>
      <c r="V15" s="30" t="s">
        <v>34</v>
      </c>
      <c r="W15" s="30">
        <v>53.373583614031688</v>
      </c>
      <c r="X15" s="30" t="s">
        <v>34</v>
      </c>
      <c r="Y15" s="30" t="s">
        <v>34</v>
      </c>
      <c r="Z15" s="30" t="s">
        <v>34</v>
      </c>
      <c r="AA15" s="30">
        <v>8.1402480957641377</v>
      </c>
      <c r="AB15" s="30" t="s">
        <v>34</v>
      </c>
      <c r="AC15" s="30">
        <v>13.705279084092561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32.459841714030937</v>
      </c>
      <c r="AL15" s="30" t="s">
        <v>34</v>
      </c>
      <c r="AM15" s="30">
        <v>23.898973278593481</v>
      </c>
      <c r="AN15" s="30">
        <v>26.993865030674847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13</v>
      </c>
      <c r="G16" s="36">
        <v>13</v>
      </c>
      <c r="H16" s="36">
        <v>11.5</v>
      </c>
      <c r="I16" s="36">
        <v>13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13.5</v>
      </c>
      <c r="R16" s="36" t="s">
        <v>34</v>
      </c>
      <c r="S16" s="36">
        <v>12.5</v>
      </c>
      <c r="T16" s="36" t="s">
        <v>34</v>
      </c>
      <c r="U16" s="36">
        <v>13.5</v>
      </c>
      <c r="V16" s="36" t="s">
        <v>34</v>
      </c>
      <c r="W16" s="36">
        <v>11.5</v>
      </c>
      <c r="X16" s="36" t="s">
        <v>34</v>
      </c>
      <c r="Y16" s="36" t="s">
        <v>34</v>
      </c>
      <c r="Z16" s="36" t="s">
        <v>34</v>
      </c>
      <c r="AA16" s="36">
        <v>13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12.5</v>
      </c>
      <c r="AN16" s="36">
        <v>13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6"/>
      <c r="Z30" s="36"/>
      <c r="AA30" s="30">
        <v>2.6684681974221443</v>
      </c>
      <c r="AB30" s="42"/>
      <c r="AC30" s="45">
        <v>0.46537962050284032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3.1338478179249845</v>
      </c>
      <c r="AP30" s="30">
        <f t="shared" si="1"/>
        <v>0</v>
      </c>
      <c r="AQ30" s="42">
        <f t="shared" si="2"/>
        <v>3.1338478179249845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353</v>
      </c>
      <c r="G41" s="42">
        <f t="shared" si="3"/>
        <v>2483.0499999999997</v>
      </c>
      <c r="H41" s="42">
        <f t="shared" si="3"/>
        <v>1610.47</v>
      </c>
      <c r="I41" s="42">
        <f t="shared" si="3"/>
        <v>1462.79</v>
      </c>
      <c r="J41" s="42">
        <f t="shared" si="3"/>
        <v>927.81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2620</v>
      </c>
      <c r="R41" s="42">
        <f t="shared" si="3"/>
        <v>60</v>
      </c>
      <c r="S41" s="42">
        <f t="shared" si="3"/>
        <v>1965</v>
      </c>
      <c r="T41" s="42">
        <f t="shared" si="3"/>
        <v>0</v>
      </c>
      <c r="U41" s="42">
        <f t="shared" si="3"/>
        <v>460</v>
      </c>
      <c r="V41" s="42">
        <f t="shared" si="3"/>
        <v>0</v>
      </c>
      <c r="W41" s="42">
        <f t="shared" si="3"/>
        <v>658.81</v>
      </c>
      <c r="X41" s="42">
        <f t="shared" si="3"/>
        <v>0</v>
      </c>
      <c r="Y41" s="42">
        <f t="shared" si="3"/>
        <v>1011.63</v>
      </c>
      <c r="Z41" s="42">
        <f t="shared" si="3"/>
        <v>0</v>
      </c>
      <c r="AA41" s="42">
        <f t="shared" si="3"/>
        <v>1615</v>
      </c>
      <c r="AB41" s="42">
        <f t="shared" si="3"/>
        <v>0</v>
      </c>
      <c r="AC41" s="42">
        <f t="shared" si="3"/>
        <v>5167.2250000000004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866.53499999999997</v>
      </c>
      <c r="AL41" s="42">
        <f t="shared" si="3"/>
        <v>95.584999999999994</v>
      </c>
      <c r="AM41" s="42">
        <f t="shared" si="3"/>
        <v>1179.4699999999998</v>
      </c>
      <c r="AN41" s="42">
        <f t="shared" si="3"/>
        <v>285.1450000000001</v>
      </c>
      <c r="AO41" s="42">
        <f>SUM(AO12,AO18,AO24:AO37)</f>
        <v>19489.509999999998</v>
      </c>
      <c r="AP41" s="42">
        <f>SUM(AP12,AP18,AP24:AP37)</f>
        <v>3332.0099999999998</v>
      </c>
      <c r="AQ41" s="42">
        <f t="shared" si="2"/>
        <v>22821.519999999997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2022-05-23T17:12:16Z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