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180" windowWidth="20490" windowHeight="75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<sst xmlns="http://schemas.openxmlformats.org/spreadsheetml/2006/main" count="397" uniqueCount="65">
  <si>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</si>
  <si>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</si>
  <si>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</si>
  <si>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</si>
  <si>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</si>
  <si>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</si>
  <si>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</si>
  <si>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</si>
  <si>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</si>
  <si>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</si>
  <si>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</si>
  <si>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</si>
  <si>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</si>
  <si>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</si>
  <si>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</si>
  <si>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</si>
  <si>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</si>
  <si>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</si>
  <si>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</si>
  <si>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</si>
  <si>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</si>
  <si>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</si>
  <si>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</si>
  <si>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</si>
  <si>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</si>
  <si>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</si>
  <si>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</si>
  <si>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</si>
  <si>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</si>
  <si>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</si>
  <si>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</si>
  <si>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</si>
  <si>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</si>
  <si>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</si>
  <si>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</si>
  <si>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</si>
  <si>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</si>
  <si>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</si>
  <si>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</si>
  <si>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</si>
  <si>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</si>
  <si>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</si>
  <si>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</si>
  <si>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</si>
  <si>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</si>
  <si>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</si>
  <si>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</si>
  <si>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</si>
  <si>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</si>
  <si>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</si>
  <si>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</si>
  <si>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</si>
  <si>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</si>
  <si>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</si>
  <si>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</si>
  <si>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</si>
  <si>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</si>
  <si>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</si>
  <si>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</si>
  <si>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</si>
  <si>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</si>
  <si>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</si>
  <si>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R.M.N°010-2017-PRODUCE, R.M.N°099-2017-PRODUCE</t>
  </si>
  <si>
    <t xml:space="preserve">        Fecha  : 21/03/2017</t>
  </si>
  <si>
    <t>Callao, 22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</si>
</sst>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3" zoomScaleNormal="23" workbookViewId="0">
      <selection activeCell="AF27" sqref="AF2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63</v>
      </c>
      <c r="AP8" s="116"/>
      <c r="AQ8" s="116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464.28363157894734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1573.9206846579546</v>
      </c>
      <c r="AN12" s="51">
        <v>237.23699999999999</v>
      </c>
      <c r="AO12" s="52">
        <f>SUMIF($C$11:$AN$11,"Ind*",C12:AN12)</f>
        <v>2038.2043162369018</v>
      </c>
      <c r="AP12" s="52">
        <f>SUMIF($C$11:$AN$11,"I.Mad",C12:AN12)</f>
        <v>237.23699999999999</v>
      </c>
      <c r="AQ12" s="52">
        <f>SUM(AO12:AP12)</f>
        <v>2275.4413162369019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5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10</v>
      </c>
      <c r="AN13" s="53">
        <v>5</v>
      </c>
      <c r="AO13" s="52">
        <f>SUMIF($C$11:$AN$11,"Ind*",C13:AN13)</f>
        <v>15</v>
      </c>
      <c r="AP13" s="52">
        <f>SUMIF($C$11:$AN$11,"I.Mad",C13:AN13)</f>
        <v>5</v>
      </c>
      <c r="AQ13" s="52">
        <f>SUM(AO13:AP13)</f>
        <v>20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2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3</v>
      </c>
      <c r="AN14" s="53">
        <v>4</v>
      </c>
      <c r="AO14" s="52">
        <f>SUMIF($C$11:$AN$11,"Ind*",C14:AN14)</f>
        <v>5</v>
      </c>
      <c r="AP14" s="52">
        <f>SUMIF($C$11:$AN$11,"I.Mad",C14:AN14)</f>
        <v>4</v>
      </c>
      <c r="AQ14" s="52">
        <f>SUM(AO14:AP14)</f>
        <v>9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47.069051812307947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17.777118615451641</v>
      </c>
      <c r="AN15" s="53">
        <v>6.8734885327797182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12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>
        <v>12.5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55"/>
      <c r="AB30" s="55"/>
      <c r="AC30" s="55"/>
      <c r="AD30" s="55"/>
      <c r="AE30" s="55">
        <v>38.176368421052629</v>
      </c>
      <c r="AF30" s="55"/>
      <c r="AG30" s="55"/>
      <c r="AH30" s="55"/>
      <c r="AI30" s="55"/>
      <c r="AJ30" s="55"/>
      <c r="AK30" s="55"/>
      <c r="AL30" s="55"/>
      <c r="AM30" s="71">
        <v>8.3443153420454124</v>
      </c>
      <c r="AN30" s="55">
        <v>0.10847368421052633</v>
      </c>
      <c r="AO30" s="52">
        <f t="shared" si="1"/>
        <v>46.520683763098042</v>
      </c>
      <c r="AP30" s="52">
        <f t="shared" si="2"/>
        <v>0.10847368421052633</v>
      </c>
      <c r="AQ30" s="55">
        <f t="shared" si="0"/>
        <v>46.629157447308565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502.46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1582.2649999999999</v>
      </c>
      <c r="AN38" s="55">
        <f t="shared" si="3"/>
        <v>237.34547368421053</v>
      </c>
      <c r="AO38" s="55">
        <f>SUM(AO12,AO18,AO24:AO37)</f>
        <v>2084.7249999999999</v>
      </c>
      <c r="AP38" s="55">
        <f>SUM(AP12,AP18,AP24:AP37)</f>
        <v>237.34547368421053</v>
      </c>
      <c r="AQ38" s="55">
        <f>SUM(AO38:AP38)</f>
        <v>2322.0704736842104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21.6</v>
      </c>
      <c r="H39" s="57"/>
      <c r="I39" s="57">
        <v>28.6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16.399999999999999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2017-02-08T19:29:50Z</cp:lastPrinted>
  <dcterms:created xsi:type="dcterms:W3CDTF">2008-10-21T17:58:04Z</dcterms:created>
  <dcterms:modified xsi:type="dcterms:W3CDTF">2017-03-22T18:03:52Z</dcterms:modified>
</cp:coreProperties>
</file>