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30\seguimiento\Porcentas\2017\Industrial\"/>
    </mc:Choice>
  </mc:AlternateContent>
  <bookViews>
    <workbookView showHorizontalScroll="0" showVerticalScroll="0" showSheetTabs="0" xWindow="0" yWindow="0" windowWidth="20730" windowHeight="91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<sst xmlns="http://schemas.openxmlformats.org/spreadsheetml/2006/main" count="367" uniqueCount="68">
  <si>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</si>
  <si>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</si>
  <si>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</si>
  <si>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</si>
  <si>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</si>
  <si>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</si>
  <si>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</si>
  <si>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</si>
  <si>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</si>
  <si>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</si>
  <si>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</si>
  <si>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</si>
  <si>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</si>
  <si>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</si>
  <si>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</si>
  <si>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</si>
  <si>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</si>
  <si>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</si>
  <si>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</si>
  <si>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</si>
  <si>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</si>
  <si>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</si>
  <si>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</si>
  <si>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</si>
  <si>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</si>
  <si>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</si>
  <si>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</si>
  <si>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</si>
  <si>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</si>
  <si>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</si>
  <si>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</si>
  <si>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</si>
  <si>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</si>
  <si>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</si>
  <si>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</si>
  <si>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</si>
  <si>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</si>
  <si>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</si>
  <si>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</si>
  <si>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</si>
  <si>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</si>
  <si>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</si>
  <si>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</si>
  <si>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</si>
  <si>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</si>
  <si>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</si>
  <si>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</si>
  <si>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</si>
  <si>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</si>
  <si>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</si>
  <si>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</si>
  <si>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</si>
  <si>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</si>
  <si>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</si>
  <si>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</si>
  <si>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</si>
  <si>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</si>
  <si>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</si>
  <si>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</si>
  <si>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</si>
  <si>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</si>
  <si>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R.M.N°448-2016-PRODUCE. R.M.N°010-2017-PRODUCE.</t>
  </si>
  <si>
    <t>RAYA AGUILA</t>
  </si>
  <si>
    <t>S/M</t>
  </si>
  <si>
    <t xml:space="preserve">        Fecha  : 21/01/2017</t>
  </si>
  <si>
    <t>9.5 y 12.0</t>
  </si>
  <si>
    <t>9.5 y 12.5</t>
  </si>
  <si>
    <t>Callao, 23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</si>
</sst>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5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1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7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22" fontId="7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/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10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8" fontId="15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1" fontId="27" fillId="0" borderId="1" xfId="0" quotePrefix="1" applyNumberFormat="1" applyFont="1" applyBorder="1" applyAlignment="1">
      <alignment horizontal="center"/>
    </xf>
    <xf numFmtId="1" fontId="27" fillId="0" borderId="3" xfId="0" applyNumberFormat="1" applyFont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9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5" zoomScale="21" zoomScaleNormal="21" workbookViewId="0">
      <selection activeCell="W29" sqref="W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1" width="25.85546875" style="2" customWidth="1"/>
    <col min="22" max="22" width="33.140625" style="2" bestFit="1" customWidth="1"/>
    <col min="23" max="23" width="25.85546875" style="2" customWidth="1"/>
    <col min="24" max="24" width="26.140625" style="2" customWidth="1"/>
    <col min="25" max="25" width="21.5703125" style="2" customWidth="1"/>
    <col min="26" max="26" width="22.7109375" style="2" customWidth="1"/>
    <col min="27" max="27" width="30.5703125" style="2" bestFit="1" customWidth="1"/>
    <col min="28" max="28" width="22.28515625" style="2" customWidth="1"/>
    <col min="29" max="29" width="36.57031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64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2411</v>
      </c>
      <c r="F12" s="52">
        <v>0</v>
      </c>
      <c r="G12" s="52">
        <v>7909.13</v>
      </c>
      <c r="H12" s="52">
        <v>433.07</v>
      </c>
      <c r="I12" s="52">
        <v>9573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150</v>
      </c>
      <c r="V12" s="52">
        <v>0</v>
      </c>
      <c r="W12" s="52">
        <v>1805</v>
      </c>
      <c r="X12" s="52">
        <v>160</v>
      </c>
      <c r="Y12" s="52">
        <v>887.43108215297445</v>
      </c>
      <c r="Z12" s="52">
        <v>268.86025327461925</v>
      </c>
      <c r="AA12" s="52">
        <v>0</v>
      </c>
      <c r="AB12" s="52">
        <v>0</v>
      </c>
      <c r="AC12" s="52">
        <v>0</v>
      </c>
      <c r="AD12" s="52">
        <v>0</v>
      </c>
      <c r="AE12" s="52">
        <v>102.69499999999999</v>
      </c>
      <c r="AF12" s="52">
        <v>0</v>
      </c>
      <c r="AG12" s="52">
        <v>351.77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29.62</v>
      </c>
      <c r="AN12" s="52">
        <v>122.9168526655817</v>
      </c>
      <c r="AO12" s="53">
        <f>SUMIF($C$11:$AN$11,"Ind*",C12:AN12)</f>
        <v>23219.646082152976</v>
      </c>
      <c r="AP12" s="53">
        <f>SUMIF($C$11:$AN$11,"I.Mad",C12:AN12)</f>
        <v>984.84710594020089</v>
      </c>
      <c r="AQ12" s="53">
        <f>SUM(AO12:AP12)</f>
        <v>24204.493188093176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>
        <v>10</v>
      </c>
      <c r="F13" s="54" t="s">
        <v>20</v>
      </c>
      <c r="G13" s="54">
        <v>25</v>
      </c>
      <c r="H13" s="54">
        <v>5</v>
      </c>
      <c r="I13" s="54">
        <v>35</v>
      </c>
      <c r="J13" s="54" t="s">
        <v>20</v>
      </c>
      <c r="K13" s="54" t="s">
        <v>20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 t="s">
        <v>20</v>
      </c>
      <c r="R13" s="54" t="s">
        <v>20</v>
      </c>
      <c r="S13" s="54" t="s">
        <v>20</v>
      </c>
      <c r="T13" s="54" t="s">
        <v>20</v>
      </c>
      <c r="U13" s="54">
        <v>1</v>
      </c>
      <c r="V13" s="54" t="s">
        <v>20</v>
      </c>
      <c r="W13" s="54">
        <v>25</v>
      </c>
      <c r="X13" s="54">
        <v>2</v>
      </c>
      <c r="Y13" s="54">
        <v>18</v>
      </c>
      <c r="Z13" s="54">
        <v>6</v>
      </c>
      <c r="AA13" s="54" t="s">
        <v>20</v>
      </c>
      <c r="AB13" s="54" t="s">
        <v>20</v>
      </c>
      <c r="AC13" s="54" t="s">
        <v>20</v>
      </c>
      <c r="AD13" s="54" t="s">
        <v>20</v>
      </c>
      <c r="AE13" s="54">
        <v>3</v>
      </c>
      <c r="AF13" s="54" t="s">
        <v>20</v>
      </c>
      <c r="AG13" s="54">
        <v>7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>
        <v>1</v>
      </c>
      <c r="AN13" s="54">
        <v>5</v>
      </c>
      <c r="AO13" s="53">
        <f>SUMIF($C$11:$AN$11,"Ind*",C13:AN13)</f>
        <v>125</v>
      </c>
      <c r="AP13" s="53">
        <f>SUMIF($C$11:$AN$11,"I.Mad",C13:AN13)</f>
        <v>18</v>
      </c>
      <c r="AQ13" s="53">
        <f>SUM(AO13:AP13)</f>
        <v>143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>
        <v>2</v>
      </c>
      <c r="F14" s="54" t="s">
        <v>20</v>
      </c>
      <c r="G14" s="54">
        <v>8</v>
      </c>
      <c r="H14" s="54">
        <v>2</v>
      </c>
      <c r="I14" s="54">
        <v>3</v>
      </c>
      <c r="J14" s="54" t="s">
        <v>20</v>
      </c>
      <c r="K14" s="54" t="s">
        <v>20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 t="s">
        <v>20</v>
      </c>
      <c r="R14" s="54" t="s">
        <v>20</v>
      </c>
      <c r="S14" s="54" t="s">
        <v>20</v>
      </c>
      <c r="T14" s="54" t="s">
        <v>20</v>
      </c>
      <c r="U14" s="54">
        <v>1</v>
      </c>
      <c r="V14" s="54" t="s">
        <v>20</v>
      </c>
      <c r="W14" s="54">
        <v>10</v>
      </c>
      <c r="X14" s="54" t="s">
        <v>63</v>
      </c>
      <c r="Y14" s="54">
        <v>3</v>
      </c>
      <c r="Z14" s="54">
        <v>1</v>
      </c>
      <c r="AA14" s="54" t="s">
        <v>20</v>
      </c>
      <c r="AB14" s="54" t="s">
        <v>20</v>
      </c>
      <c r="AC14" s="54" t="s">
        <v>20</v>
      </c>
      <c r="AD14" s="54" t="s">
        <v>20</v>
      </c>
      <c r="AE14" s="54">
        <v>3</v>
      </c>
      <c r="AF14" s="54" t="s">
        <v>20</v>
      </c>
      <c r="AG14" s="54">
        <v>4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63</v>
      </c>
      <c r="AN14" s="54">
        <v>3</v>
      </c>
      <c r="AO14" s="53">
        <f>SUMIF($C$11:$AN$11,"Ind*",C14:AN14)</f>
        <v>34</v>
      </c>
      <c r="AP14" s="53">
        <f>SUMIF($C$11:$AN$11,"I.Mad",C14:AN14)</f>
        <v>6</v>
      </c>
      <c r="AQ14" s="53">
        <f>SUM(AO14:AP14)</f>
        <v>40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>
        <v>7.5</v>
      </c>
      <c r="F15" s="54" t="s">
        <v>20</v>
      </c>
      <c r="G15" s="54">
        <v>0</v>
      </c>
      <c r="H15" s="54">
        <v>7.9</v>
      </c>
      <c r="I15" s="54">
        <v>0.62</v>
      </c>
      <c r="J15" s="54" t="s">
        <v>20</v>
      </c>
      <c r="K15" s="54" t="s">
        <v>20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 t="s">
        <v>20</v>
      </c>
      <c r="R15" s="54" t="s">
        <v>20</v>
      </c>
      <c r="S15" s="54" t="s">
        <v>20</v>
      </c>
      <c r="T15" s="54" t="s">
        <v>20</v>
      </c>
      <c r="U15" s="54">
        <v>69.5</v>
      </c>
      <c r="V15" s="54" t="s">
        <v>20</v>
      </c>
      <c r="W15" s="54">
        <v>42</v>
      </c>
      <c r="X15" s="54" t="s">
        <v>20</v>
      </c>
      <c r="Y15" s="54">
        <v>50.482243325951337</v>
      </c>
      <c r="Z15" s="54">
        <v>58.823529411764703</v>
      </c>
      <c r="AA15" s="54" t="s">
        <v>20</v>
      </c>
      <c r="AB15" s="54" t="s">
        <v>20</v>
      </c>
      <c r="AC15" s="54" t="s">
        <v>20</v>
      </c>
      <c r="AD15" s="54" t="s">
        <v>20</v>
      </c>
      <c r="AE15" s="54">
        <v>85.837855299239664</v>
      </c>
      <c r="AF15" s="54" t="s">
        <v>20</v>
      </c>
      <c r="AG15" s="54">
        <v>86.249170221194873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>
        <v>33.200000000000003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>
        <v>13.5</v>
      </c>
      <c r="F16" s="59" t="s">
        <v>20</v>
      </c>
      <c r="G16" s="59">
        <v>14</v>
      </c>
      <c r="H16" s="59">
        <v>13</v>
      </c>
      <c r="I16" s="59">
        <v>13.5</v>
      </c>
      <c r="J16" s="59" t="s">
        <v>20</v>
      </c>
      <c r="K16" s="59" t="s">
        <v>20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 t="s">
        <v>20</v>
      </c>
      <c r="R16" s="59" t="s">
        <v>20</v>
      </c>
      <c r="S16" s="59" t="s">
        <v>20</v>
      </c>
      <c r="T16" s="59" t="s">
        <v>20</v>
      </c>
      <c r="U16" s="59">
        <v>9.5</v>
      </c>
      <c r="V16" s="59" t="s">
        <v>20</v>
      </c>
      <c r="W16" s="59">
        <v>12.5</v>
      </c>
      <c r="X16" s="59" t="s">
        <v>20</v>
      </c>
      <c r="Y16" s="111" t="s">
        <v>66</v>
      </c>
      <c r="Z16" s="111" t="s">
        <v>65</v>
      </c>
      <c r="AA16" s="59" t="s">
        <v>20</v>
      </c>
      <c r="AB16" s="59" t="s">
        <v>20</v>
      </c>
      <c r="AC16" s="59" t="s">
        <v>20</v>
      </c>
      <c r="AD16" s="59" t="s">
        <v>20</v>
      </c>
      <c r="AE16" s="59">
        <v>11</v>
      </c>
      <c r="AF16" s="59" t="s">
        <v>20</v>
      </c>
      <c r="AG16" s="59">
        <v>11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>
        <v>12.5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5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112"/>
      <c r="Z17" s="112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53"/>
      <c r="J24" s="56"/>
      <c r="K24" s="56"/>
      <c r="L24" s="56"/>
      <c r="M24" s="56"/>
      <c r="N24" s="56"/>
      <c r="O24" s="56"/>
      <c r="P24" s="56"/>
      <c r="Q24" s="56"/>
      <c r="R24" s="72"/>
      <c r="S24" s="72"/>
      <c r="T24" s="72"/>
      <c r="U24" s="72"/>
      <c r="V24" s="72"/>
      <c r="W24" s="72"/>
      <c r="X24" s="72"/>
      <c r="Y24" s="56"/>
      <c r="Z24" s="56"/>
      <c r="AA24" s="72"/>
      <c r="AB24" s="56"/>
      <c r="AC24" s="56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0</v>
      </c>
      <c r="AP24" s="53">
        <f>SUMIF($C$11:$AN$11,"I.Mad",C24:AN24)</f>
        <v>0</v>
      </c>
      <c r="AQ24" s="72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72"/>
      <c r="S25" s="72"/>
      <c r="T25" s="72"/>
      <c r="U25" s="56"/>
      <c r="V25" s="72"/>
      <c r="W25" s="72"/>
      <c r="X25" s="72"/>
      <c r="Y25" s="56">
        <v>1</v>
      </c>
      <c r="Z25" s="56">
        <v>0.7</v>
      </c>
      <c r="AA25" s="56"/>
      <c r="AB25" s="72"/>
      <c r="AC25" s="72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1</v>
      </c>
      <c r="AP25" s="53">
        <f t="shared" ref="AP25:AP37" si="2">SUMIF($C$11:$AN$11,"I.Mad",C25:AN25)</f>
        <v>0.7</v>
      </c>
      <c r="AQ25" s="72">
        <f>SUM(AO25:AP25)</f>
        <v>1.7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72"/>
      <c r="S26" s="72"/>
      <c r="T26" s="72"/>
      <c r="U26" s="72"/>
      <c r="V26" s="72"/>
      <c r="W26" s="72"/>
      <c r="X26" s="72"/>
      <c r="Y26" s="56"/>
      <c r="Z26" s="56"/>
      <c r="AA26" s="56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72"/>
      <c r="S27" s="72"/>
      <c r="T27" s="72"/>
      <c r="U27" s="56"/>
      <c r="V27" s="72"/>
      <c r="W27" s="72"/>
      <c r="X27" s="72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72"/>
      <c r="S29" s="72"/>
      <c r="T29" s="72"/>
      <c r="U29" s="72"/>
      <c r="V29" s="72"/>
      <c r="W29" s="72"/>
      <c r="X29" s="72"/>
      <c r="Y29" s="72"/>
      <c r="Z29" s="72"/>
      <c r="AA29" s="56"/>
      <c r="AB29" s="56"/>
      <c r="AC29" s="72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72"/>
      <c r="J30" s="56"/>
      <c r="K30" s="56"/>
      <c r="L30" s="56"/>
      <c r="M30" s="56"/>
      <c r="N30" s="56"/>
      <c r="O30" s="56"/>
      <c r="P30" s="56"/>
      <c r="Q30" s="56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0</v>
      </c>
      <c r="AP30" s="53">
        <f t="shared" si="2"/>
        <v>0</v>
      </c>
      <c r="AQ30" s="56">
        <f t="shared" si="0"/>
        <v>0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109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72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>
        <v>5.52</v>
      </c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5.52</v>
      </c>
      <c r="AP33" s="53">
        <f>SUMIF($C$11:$AN$11,"I.Mad",C33:AN33)</f>
        <v>0</v>
      </c>
      <c r="AQ33" s="56">
        <f t="shared" si="0"/>
        <v>5.52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62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2411</v>
      </c>
      <c r="F38" s="56">
        <f t="shared" si="3"/>
        <v>0</v>
      </c>
      <c r="G38" s="56">
        <f t="shared" si="3"/>
        <v>7909.13</v>
      </c>
      <c r="H38" s="56">
        <f t="shared" si="3"/>
        <v>433.07</v>
      </c>
      <c r="I38" s="56">
        <f t="shared" si="3"/>
        <v>9578.52</v>
      </c>
      <c r="J38" s="56">
        <f t="shared" si="3"/>
        <v>0</v>
      </c>
      <c r="K38" s="56">
        <f t="shared" si="3"/>
        <v>0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0</v>
      </c>
      <c r="R38" s="56">
        <f t="shared" si="3"/>
        <v>0</v>
      </c>
      <c r="S38" s="56">
        <f t="shared" si="3"/>
        <v>0</v>
      </c>
      <c r="T38" s="56">
        <f t="shared" si="3"/>
        <v>0</v>
      </c>
      <c r="U38" s="56">
        <f t="shared" si="3"/>
        <v>150</v>
      </c>
      <c r="V38" s="56">
        <f t="shared" si="3"/>
        <v>0</v>
      </c>
      <c r="W38" s="56">
        <f t="shared" si="3"/>
        <v>1805</v>
      </c>
      <c r="X38" s="56">
        <f t="shared" si="3"/>
        <v>160</v>
      </c>
      <c r="Y38" s="56">
        <f t="shared" si="3"/>
        <v>888.43108215297445</v>
      </c>
      <c r="Z38" s="56">
        <f t="shared" si="3"/>
        <v>269.56025327461924</v>
      </c>
      <c r="AA38" s="56">
        <f t="shared" si="3"/>
        <v>0</v>
      </c>
      <c r="AB38" s="56">
        <f t="shared" si="3"/>
        <v>0</v>
      </c>
      <c r="AC38" s="56">
        <f t="shared" si="3"/>
        <v>0</v>
      </c>
      <c r="AD38" s="56">
        <f t="shared" si="3"/>
        <v>0</v>
      </c>
      <c r="AE38" s="56">
        <f t="shared" si="3"/>
        <v>102.69499999999999</v>
      </c>
      <c r="AF38" s="56">
        <f t="shared" si="3"/>
        <v>0</v>
      </c>
      <c r="AG38" s="56">
        <f t="shared" si="3"/>
        <v>351.77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29.62</v>
      </c>
      <c r="AN38" s="56">
        <f t="shared" si="3"/>
        <v>122.9168526655817</v>
      </c>
      <c r="AO38" s="56">
        <f>SUM(AO12,AO18,AO24:AO37)</f>
        <v>23226.166082152977</v>
      </c>
      <c r="AP38" s="56">
        <f>SUM(AP12,AP18,AP24:AP37)</f>
        <v>985.54710594020094</v>
      </c>
      <c r="AQ38" s="56">
        <f>SUM(AO38:AP38)</f>
        <v>24211.713188093177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20.3</v>
      </c>
      <c r="H39" s="58"/>
      <c r="I39" s="58"/>
      <c r="J39" s="91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>
        <v>18.5</v>
      </c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67</v>
      </c>
      <c r="AN43" s="4"/>
    </row>
    <row r="44" spans="2:43" ht="30.75" x14ac:dyDescent="0.45">
      <c r="B44" s="22" t="s">
        <v>60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0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0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0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0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2017-01-19T21:07:23Z</cp:lastPrinted>
  <dcterms:created xsi:type="dcterms:W3CDTF">2008-10-21T17:58:04Z</dcterms:created>
  <dcterms:modified xsi:type="dcterms:W3CDTF">2017-01-23T16:34:46Z</dcterms:modified>
</cp:coreProperties>
</file>