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\diciembre\porcenta\"/>
    </mc:Choice>
  </mc:AlternateContent>
  <bookViews>
    <workbookView xWindow="0" yWindow="0" windowWidth="20490" windowHeight="775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<sst xmlns="http://schemas.openxmlformats.org/spreadsheetml/2006/main" count="373" uniqueCount="67">
  <si>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</si>
  <si>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</si>
  <si>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</si>
  <si>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</si>
  <si>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</si>
  <si>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</si>
  <si>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</si>
  <si>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</si>
  <si>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</si>
  <si>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</si>
  <si>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</si>
  <si>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</si>
  <si>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</si>
  <si>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</si>
  <si>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</si>
  <si>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</si>
  <si>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</si>
  <si>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</si>
  <si>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</si>
  <si>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</si>
  <si>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</si>
  <si>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</si>
  <si>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</si>
  <si>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</si>
  <si>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</si>
  <si>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</si>
  <si>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</si>
  <si>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</si>
  <si>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</si>
  <si>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</si>
  <si>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</si>
  <si>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</si>
  <si>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</si>
  <si>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</si>
  <si>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</si>
  <si>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</si>
  <si>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</si>
  <si>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</si>
  <si>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</si>
  <si>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</si>
  <si>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</si>
  <si>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</si>
  <si>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</si>
  <si>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</si>
  <si>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</si>
  <si>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</si>
  <si>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</si>
  <si>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</si>
  <si>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</si>
  <si>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</si>
  <si>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</si>
  <si>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</si>
  <si>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</si>
  <si>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</si>
  <si>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</si>
  <si>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</si>
  <si>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</si>
  <si>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</si>
  <si>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</si>
  <si>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</si>
  <si>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</si>
  <si>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</si>
  <si>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Callao, 21 de diciembre del 2015</t>
  </si>
  <si>
    <t xml:space="preserve">        Fecha  : 20/12/2015</t>
  </si>
  <si>
    <t>S/M</t>
  </si>
  <si>
    <t>R.M.Nº 003-2015-PRODUCE, R.M.N°246-2015 PRODUCE, R.M.N°369-2015 PRODUCE,R.M.N°409-2015 PRODUCE,R.M.N°411-2015 PRODUCE</t>
  </si>
  <si>
    <t>11.5 y 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</si>
</sst>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0" fontId="20" fillId="0" borderId="0" xfId="0" applyFont="1" applyBorder="1"/>
    <xf numFmtId="167" fontId="28" fillId="0" borderId="1" xfId="0" quotePrefix="1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X33" sqref="X3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9.1406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7.710937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40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3" t="s">
        <v>63</v>
      </c>
      <c r="AP8" s="123"/>
      <c r="AQ8" s="123"/>
    </row>
    <row r="9" spans="2:48" ht="21.75" customHeight="1" x14ac:dyDescent="0.4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19" t="s">
        <v>50</v>
      </c>
      <c r="J10" s="119"/>
      <c r="K10" s="119" t="s">
        <v>7</v>
      </c>
      <c r="L10" s="119"/>
      <c r="M10" s="117" t="s">
        <v>8</v>
      </c>
      <c r="N10" s="118"/>
      <c r="O10" s="115" t="s">
        <v>9</v>
      </c>
      <c r="P10" s="116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61</v>
      </c>
      <c r="X10" s="114"/>
      <c r="Y10" s="115" t="s">
        <v>53</v>
      </c>
      <c r="Z10" s="114"/>
      <c r="AA10" s="115" t="s">
        <v>41</v>
      </c>
      <c r="AB10" s="114"/>
      <c r="AC10" s="115" t="s">
        <v>13</v>
      </c>
      <c r="AD10" s="114"/>
      <c r="AE10" s="113" t="s">
        <v>54</v>
      </c>
      <c r="AF10" s="114"/>
      <c r="AG10" s="113" t="s">
        <v>55</v>
      </c>
      <c r="AH10" s="114"/>
      <c r="AI10" s="113" t="s">
        <v>56</v>
      </c>
      <c r="AJ10" s="114"/>
      <c r="AK10" s="113" t="s">
        <v>57</v>
      </c>
      <c r="AL10" s="114"/>
      <c r="AM10" s="113" t="s">
        <v>58</v>
      </c>
      <c r="AN10" s="114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1654</v>
      </c>
      <c r="G12" s="53">
        <v>0</v>
      </c>
      <c r="H12" s="53">
        <v>0</v>
      </c>
      <c r="I12" s="53">
        <v>3042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875</v>
      </c>
      <c r="R12" s="53">
        <v>30</v>
      </c>
      <c r="S12" s="53">
        <v>720</v>
      </c>
      <c r="T12" s="53">
        <v>0</v>
      </c>
      <c r="U12" s="53">
        <v>525</v>
      </c>
      <c r="V12" s="53">
        <v>135</v>
      </c>
      <c r="W12" s="53">
        <v>1690</v>
      </c>
      <c r="X12" s="53">
        <v>0</v>
      </c>
      <c r="Y12" s="53">
        <v>1799.9450000000002</v>
      </c>
      <c r="Z12" s="53">
        <v>0</v>
      </c>
      <c r="AA12" s="53">
        <v>0</v>
      </c>
      <c r="AB12" s="53">
        <v>0</v>
      </c>
      <c r="AC12" s="53">
        <v>2565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11216.945</v>
      </c>
      <c r="AP12" s="54">
        <f>SUMIF($C$11:$AN$11,"I.Mad",C12:AN12)</f>
        <v>1819</v>
      </c>
      <c r="AQ12" s="54">
        <f>SUM(AO12:AP12)</f>
        <v>13035.945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36</v>
      </c>
      <c r="G13" s="55" t="s">
        <v>20</v>
      </c>
      <c r="H13" s="55" t="s">
        <v>20</v>
      </c>
      <c r="I13" s="55">
        <v>8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18</v>
      </c>
      <c r="R13" s="55">
        <v>2</v>
      </c>
      <c r="S13" s="55">
        <v>5</v>
      </c>
      <c r="T13" s="55" t="s">
        <v>20</v>
      </c>
      <c r="U13" s="55">
        <v>6</v>
      </c>
      <c r="V13" s="55">
        <v>5</v>
      </c>
      <c r="W13" s="55">
        <v>11</v>
      </c>
      <c r="X13" s="55" t="s">
        <v>20</v>
      </c>
      <c r="Y13" s="55">
        <v>13</v>
      </c>
      <c r="Z13" s="55" t="s">
        <v>20</v>
      </c>
      <c r="AA13" s="55" t="s">
        <v>20</v>
      </c>
      <c r="AB13" s="55" t="s">
        <v>20</v>
      </c>
      <c r="AC13" s="55">
        <v>28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89</v>
      </c>
      <c r="AP13" s="54">
        <f t="shared" ref="AP13:AP14" si="1">SUMIF($C$11:$AN$11,"I.Mad",C13:AN13)</f>
        <v>43</v>
      </c>
      <c r="AQ13" s="54">
        <f>SUM(AO13:AP13)</f>
        <v>132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64</v>
      </c>
      <c r="G14" s="55" t="s">
        <v>20</v>
      </c>
      <c r="H14" s="55" t="s">
        <v>20</v>
      </c>
      <c r="I14" s="55">
        <v>2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7</v>
      </c>
      <c r="R14" s="55">
        <v>2</v>
      </c>
      <c r="S14" s="55">
        <v>5</v>
      </c>
      <c r="T14" s="55" t="s">
        <v>20</v>
      </c>
      <c r="U14" s="55">
        <v>2</v>
      </c>
      <c r="V14" s="55">
        <v>3</v>
      </c>
      <c r="W14" s="55">
        <v>6</v>
      </c>
      <c r="X14" s="55" t="s">
        <v>20</v>
      </c>
      <c r="Y14" s="55">
        <v>3</v>
      </c>
      <c r="Z14" s="55" t="s">
        <v>20</v>
      </c>
      <c r="AA14" s="55" t="s">
        <v>20</v>
      </c>
      <c r="AB14" s="55" t="s">
        <v>20</v>
      </c>
      <c r="AC14" s="55">
        <v>4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29</v>
      </c>
      <c r="AP14" s="54">
        <f t="shared" si="1"/>
        <v>5</v>
      </c>
      <c r="AQ14" s="54">
        <f>SUM(AO14:AP14)</f>
        <v>34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>
        <v>25.672180522830946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1.5455769949731941</v>
      </c>
      <c r="R15" s="55">
        <v>4.9450929537330062</v>
      </c>
      <c r="S15" s="55">
        <v>22.435517063934441</v>
      </c>
      <c r="T15" s="55" t="s">
        <v>20</v>
      </c>
      <c r="U15" s="55">
        <v>5.7408810729312592</v>
      </c>
      <c r="V15" s="55">
        <v>3.8391856769444046</v>
      </c>
      <c r="W15" s="55">
        <v>18.20652481593217</v>
      </c>
      <c r="X15" s="55" t="s">
        <v>20</v>
      </c>
      <c r="Y15" s="55">
        <v>9.7213839773771404</v>
      </c>
      <c r="Z15" s="55" t="s">
        <v>20</v>
      </c>
      <c r="AA15" s="55" t="s">
        <v>20</v>
      </c>
      <c r="AB15" s="55" t="s">
        <v>20</v>
      </c>
      <c r="AC15" s="55">
        <v>24.654917298627812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112" t="s">
        <v>66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13.5</v>
      </c>
      <c r="R16" s="61">
        <v>13.5</v>
      </c>
      <c r="S16" s="61">
        <v>12.5</v>
      </c>
      <c r="T16" s="61" t="s">
        <v>20</v>
      </c>
      <c r="U16" s="61">
        <v>13</v>
      </c>
      <c r="V16" s="61">
        <v>13.5</v>
      </c>
      <c r="W16" s="61">
        <v>13</v>
      </c>
      <c r="X16" s="61" t="s">
        <v>20</v>
      </c>
      <c r="Y16" s="61">
        <v>13</v>
      </c>
      <c r="Z16" s="61" t="s">
        <v>20</v>
      </c>
      <c r="AA16" s="61" t="s">
        <v>20</v>
      </c>
      <c r="AB16" s="61" t="s">
        <v>20</v>
      </c>
      <c r="AC16" s="61">
        <v>12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>
        <v>4.74</v>
      </c>
      <c r="J25" s="74"/>
      <c r="K25" s="58"/>
      <c r="L25" s="58"/>
      <c r="M25" s="58"/>
      <c r="N25" s="58"/>
      <c r="O25" s="58"/>
      <c r="P25" s="58"/>
      <c r="Q25" s="74">
        <v>0.44500000000000001</v>
      </c>
      <c r="R25" s="7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5.1850000000000005</v>
      </c>
      <c r="AP25" s="54">
        <f t="shared" ref="AP25:AP37" si="6">SUMIF($C$11:$AN$11,"I.Mad",C25:AN25)</f>
        <v>0</v>
      </c>
      <c r="AQ25" s="58">
        <f>SUM(AO25:AP25)</f>
        <v>5.1850000000000005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>
        <v>4.97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>
        <v>10.859507042253522</v>
      </c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15.829507042253521</v>
      </c>
      <c r="AP30" s="54">
        <f t="shared" si="6"/>
        <v>0</v>
      </c>
      <c r="AQ30" s="58">
        <f t="shared" si="4"/>
        <v>15.829507042253521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1654</v>
      </c>
      <c r="G38" s="58">
        <f t="shared" si="7"/>
        <v>0</v>
      </c>
      <c r="H38" s="58">
        <f t="shared" si="7"/>
        <v>0</v>
      </c>
      <c r="I38" s="58">
        <f t="shared" si="7"/>
        <v>3051.7099999999996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875.44500000000005</v>
      </c>
      <c r="R38" s="58">
        <f t="shared" si="7"/>
        <v>30</v>
      </c>
      <c r="S38" s="58">
        <f t="shared" si="7"/>
        <v>720</v>
      </c>
      <c r="T38" s="58">
        <f t="shared" si="7"/>
        <v>0</v>
      </c>
      <c r="U38" s="58">
        <f t="shared" si="7"/>
        <v>525</v>
      </c>
      <c r="V38" s="58">
        <f t="shared" si="7"/>
        <v>135</v>
      </c>
      <c r="W38" s="58">
        <f t="shared" si="7"/>
        <v>1690</v>
      </c>
      <c r="X38" s="58">
        <f t="shared" si="7"/>
        <v>0</v>
      </c>
      <c r="Y38" s="58">
        <f>+SUM(Y12,Y18,Y24:Y37)</f>
        <v>1810.8045070422536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2565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11237.959507042253</v>
      </c>
      <c r="AP38" s="58">
        <f>SUM(AP12,AP18,AP24:AP37)</f>
        <v>1819</v>
      </c>
      <c r="AQ38" s="58">
        <f>SUM(AO38:AP38)</f>
        <v>13056.959507042253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20.5</v>
      </c>
      <c r="H39" s="60"/>
      <c r="I39" s="93">
        <v>22.4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17.5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62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2015-12-18T17:21:03Z</cp:lastPrinted>
  <dcterms:created xsi:type="dcterms:W3CDTF">2008-10-21T17:58:04Z</dcterms:created>
  <dcterms:modified xsi:type="dcterms:W3CDTF">2015-12-21T17:19:41Z</dcterms:modified>
</cp:coreProperties>
</file>