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I38" i="5" l="1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H38" i="5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<sst xmlns="http://schemas.openxmlformats.org/spreadsheetml/2006/main" count="372" uniqueCount="68">
  <si>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</si>
  <si>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</si>
  <si>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</si>
  <si>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</si>
  <si>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</si>
  <si>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</si>
  <si>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</si>
  <si>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</si>
  <si>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</si>
  <si>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</si>
  <si>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</si>
  <si>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</si>
  <si>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</si>
  <si>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</si>
  <si>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</si>
  <si>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</si>
  <si>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</si>
  <si>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</si>
  <si>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</si>
  <si>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</si>
  <si>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</si>
  <si>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</si>
  <si>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</si>
  <si>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</si>
  <si>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</si>
  <si>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</si>
  <si>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</si>
  <si>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</si>
  <si>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</si>
  <si>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</si>
  <si>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</si>
  <si>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</si>
  <si>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</si>
  <si>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</si>
  <si>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</si>
  <si>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</si>
  <si>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</si>
  <si>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</si>
  <si>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</si>
  <si>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</si>
  <si>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</si>
  <si>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</si>
  <si>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</si>
  <si>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</si>
  <si>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</si>
  <si>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</si>
  <si>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</si>
  <si>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</si>
  <si>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</si>
  <si>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</si>
  <si>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</si>
  <si>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</si>
  <si>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</si>
  <si>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</si>
  <si>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</si>
  <si>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</si>
  <si>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</si>
  <si>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</si>
  <si>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</si>
  <si>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</si>
  <si>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</si>
  <si>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R.M.N°427-2015-PRODUCE,R.M.N°242-2016-PRODUCE,R.M.N°440-2016-PRODUCE</t>
  </si>
  <si>
    <t>PEJERREY</t>
  </si>
  <si>
    <t>S/M</t>
  </si>
  <si>
    <t xml:space="preserve">        Fecha  : 20/11/2016</t>
  </si>
  <si>
    <t>Callao, 21 de noviembre del 2016</t>
  </si>
  <si>
    <t>10,0-12,5</t>
  </si>
  <si>
    <t>13.5 Y 10.5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</si>
</sst>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sz val="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8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7" fontId="26" fillId="0" borderId="1" xfId="0" quotePrefix="1" applyNumberFormat="1" applyFont="1" applyBorder="1" applyAlignment="1">
      <alignment horizontal="center"/>
    </xf>
    <xf numFmtId="167" fontId="31" fillId="0" borderId="1" xfId="0" quotePrefix="1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R14" sqref="R1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23" width="25.85546875" style="2" customWidth="1"/>
    <col min="24" max="24" width="22.7109375" style="2" customWidth="1"/>
    <col min="25" max="25" width="22.42578125" style="2" customWidth="1"/>
    <col min="26" max="26" width="25.710937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58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37</v>
      </c>
      <c r="AN6" s="119"/>
      <c r="AO6" s="119"/>
      <c r="AP6" s="119"/>
      <c r="AQ6" s="119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64</v>
      </c>
      <c r="AP8" s="119"/>
      <c r="AQ8" s="119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6" t="s">
        <v>4</v>
      </c>
      <c r="D10" s="117"/>
      <c r="E10" s="116" t="s">
        <v>5</v>
      </c>
      <c r="F10" s="117"/>
      <c r="G10" s="124" t="s">
        <v>6</v>
      </c>
      <c r="H10" s="125"/>
      <c r="I10" s="126" t="s">
        <v>45</v>
      </c>
      <c r="J10" s="126"/>
      <c r="K10" s="126" t="s">
        <v>7</v>
      </c>
      <c r="L10" s="126"/>
      <c r="M10" s="116" t="s">
        <v>8</v>
      </c>
      <c r="N10" s="127"/>
      <c r="O10" s="116" t="s">
        <v>9</v>
      </c>
      <c r="P10" s="127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53</v>
      </c>
      <c r="X10" s="125"/>
      <c r="Y10" s="116" t="s">
        <v>47</v>
      </c>
      <c r="Z10" s="117"/>
      <c r="AA10" s="124" t="s">
        <v>38</v>
      </c>
      <c r="AB10" s="125"/>
      <c r="AC10" s="124" t="s">
        <v>13</v>
      </c>
      <c r="AD10" s="125"/>
      <c r="AE10" s="123" t="s">
        <v>60</v>
      </c>
      <c r="AF10" s="117"/>
      <c r="AG10" s="123" t="s">
        <v>48</v>
      </c>
      <c r="AH10" s="117"/>
      <c r="AI10" s="123" t="s">
        <v>49</v>
      </c>
      <c r="AJ10" s="117"/>
      <c r="AK10" s="123" t="s">
        <v>50</v>
      </c>
      <c r="AL10" s="117"/>
      <c r="AM10" s="123" t="s">
        <v>51</v>
      </c>
      <c r="AN10" s="117"/>
      <c r="AO10" s="121" t="s">
        <v>14</v>
      </c>
      <c r="AP10" s="122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5740</v>
      </c>
      <c r="H12" s="53">
        <v>57</v>
      </c>
      <c r="I12" s="53">
        <v>7823</v>
      </c>
      <c r="J12" s="53">
        <v>3442</v>
      </c>
      <c r="K12" s="53">
        <v>1050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1043.3030000000001</v>
      </c>
      <c r="R12" s="53">
        <v>60</v>
      </c>
      <c r="S12" s="53">
        <v>170</v>
      </c>
      <c r="T12" s="53">
        <v>310</v>
      </c>
      <c r="U12" s="53">
        <v>0</v>
      </c>
      <c r="V12" s="53">
        <v>630</v>
      </c>
      <c r="W12" s="53">
        <v>0</v>
      </c>
      <c r="X12" s="53">
        <v>0</v>
      </c>
      <c r="Y12" s="53">
        <v>134.245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15960.548000000001</v>
      </c>
      <c r="AP12" s="54">
        <f>SUMIF($C$11:$AN$11,"I.Mad",C12:AN12)</f>
        <v>4499</v>
      </c>
      <c r="AQ12" s="54">
        <f>SUM(AO12:AP12)</f>
        <v>20459.548000000003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>
        <v>37</v>
      </c>
      <c r="H13" s="55">
        <v>2</v>
      </c>
      <c r="I13" s="55">
        <v>93</v>
      </c>
      <c r="J13" s="55">
        <v>161</v>
      </c>
      <c r="K13" s="55">
        <v>14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7</v>
      </c>
      <c r="R13" s="55">
        <v>1</v>
      </c>
      <c r="S13" s="55">
        <v>2</v>
      </c>
      <c r="T13" s="55">
        <v>6</v>
      </c>
      <c r="U13" s="55" t="s">
        <v>20</v>
      </c>
      <c r="V13" s="55">
        <v>10</v>
      </c>
      <c r="W13" s="55" t="s">
        <v>20</v>
      </c>
      <c r="X13" s="55" t="s">
        <v>20</v>
      </c>
      <c r="Y13" s="55">
        <v>3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156</v>
      </c>
      <c r="AP13" s="54">
        <f>SUMIF($C$11:$AN$11,"I.Mad",C13:AN13)</f>
        <v>180</v>
      </c>
      <c r="AQ13" s="54">
        <f>SUM(AO13:AP13)</f>
        <v>336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>
        <v>10</v>
      </c>
      <c r="H14" s="55">
        <v>1</v>
      </c>
      <c r="I14" s="55">
        <v>1</v>
      </c>
      <c r="J14" s="55">
        <v>3</v>
      </c>
      <c r="K14" s="55">
        <v>5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3</v>
      </c>
      <c r="R14" s="55" t="s">
        <v>63</v>
      </c>
      <c r="S14" s="55">
        <v>2</v>
      </c>
      <c r="T14" s="55">
        <v>2</v>
      </c>
      <c r="U14" s="55" t="s">
        <v>20</v>
      </c>
      <c r="V14" s="55">
        <v>5</v>
      </c>
      <c r="W14" s="55" t="s">
        <v>20</v>
      </c>
      <c r="X14" s="55" t="s">
        <v>20</v>
      </c>
      <c r="Y14" s="55">
        <v>2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23</v>
      </c>
      <c r="AP14" s="54">
        <f>SUMIF($C$11:$AN$11,"I.Mad",C14:AN14)</f>
        <v>11</v>
      </c>
      <c r="AQ14" s="54">
        <f>SUM(AO14:AP14)</f>
        <v>34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32.1</v>
      </c>
      <c r="H15" s="55">
        <v>3.1</v>
      </c>
      <c r="I15" s="55">
        <v>58.974358974358964</v>
      </c>
      <c r="J15" s="55">
        <v>3.4795036630247358</v>
      </c>
      <c r="K15" s="55">
        <v>21.37791485965678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1.5878343281208993</v>
      </c>
      <c r="R15" s="55" t="s">
        <v>20</v>
      </c>
      <c r="S15" s="55">
        <v>6.2654203127224148</v>
      </c>
      <c r="T15" s="55">
        <v>6.3926368546066881</v>
      </c>
      <c r="U15" s="55" t="s">
        <v>20</v>
      </c>
      <c r="V15" s="55">
        <v>3.1318431170473864</v>
      </c>
      <c r="W15" s="55" t="s">
        <v>20</v>
      </c>
      <c r="X15" s="55" t="s">
        <v>20</v>
      </c>
      <c r="Y15" s="55">
        <v>0.31632550127577069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114" t="s">
        <v>67</v>
      </c>
      <c r="H16" s="60">
        <v>13.5</v>
      </c>
      <c r="I16" s="115" t="s">
        <v>66</v>
      </c>
      <c r="J16" s="60">
        <v>13.5</v>
      </c>
      <c r="K16" s="60">
        <v>13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14</v>
      </c>
      <c r="R16" s="60" t="s">
        <v>20</v>
      </c>
      <c r="S16" s="60">
        <v>12.5</v>
      </c>
      <c r="T16" s="60">
        <v>12.5</v>
      </c>
      <c r="U16" s="60" t="s">
        <v>20</v>
      </c>
      <c r="V16" s="60">
        <v>12.5</v>
      </c>
      <c r="W16" s="60" t="s">
        <v>20</v>
      </c>
      <c r="X16" s="60" t="s">
        <v>20</v>
      </c>
      <c r="Y16" s="60">
        <v>13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57"/>
      <c r="K25" s="57"/>
      <c r="L25" s="57"/>
      <c r="M25" s="57"/>
      <c r="N25" s="57"/>
      <c r="O25" s="57"/>
      <c r="P25" s="57"/>
      <c r="Q25" s="73">
        <v>6.696963190915814</v>
      </c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6.696963190915814</v>
      </c>
      <c r="AP25" s="54">
        <f t="shared" ref="AP25:AP37" si="2">SUMIF($C$11:$AN$11,"I.Mad",C25:AN25)</f>
        <v>0</v>
      </c>
      <c r="AQ25" s="57">
        <f>SUM(AO25:AP25)</f>
        <v>6.696963190915814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62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0</v>
      </c>
      <c r="D38" s="57">
        <f t="shared" si="3"/>
        <v>0</v>
      </c>
      <c r="E38" s="57">
        <f t="shared" si="3"/>
        <v>0</v>
      </c>
      <c r="F38" s="57">
        <f t="shared" si="3"/>
        <v>0</v>
      </c>
      <c r="G38" s="57">
        <f t="shared" si="3"/>
        <v>5740</v>
      </c>
      <c r="H38" s="57">
        <f t="shared" si="3"/>
        <v>57</v>
      </c>
      <c r="I38" s="57">
        <f t="shared" si="3"/>
        <v>7823</v>
      </c>
      <c r="J38" s="57">
        <f t="shared" si="3"/>
        <v>3442</v>
      </c>
      <c r="K38" s="57">
        <f t="shared" si="3"/>
        <v>1050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1049.9999631909159</v>
      </c>
      <c r="R38" s="57">
        <f t="shared" si="3"/>
        <v>60</v>
      </c>
      <c r="S38" s="57">
        <f t="shared" si="3"/>
        <v>170</v>
      </c>
      <c r="T38" s="57">
        <f t="shared" si="3"/>
        <v>310</v>
      </c>
      <c r="U38" s="57">
        <f t="shared" si="3"/>
        <v>0</v>
      </c>
      <c r="V38" s="57">
        <f t="shared" si="3"/>
        <v>630</v>
      </c>
      <c r="W38" s="57">
        <f t="shared" si="3"/>
        <v>0</v>
      </c>
      <c r="X38" s="57">
        <f t="shared" si="3"/>
        <v>0</v>
      </c>
      <c r="Y38" s="57">
        <f t="shared" si="3"/>
        <v>134.245</v>
      </c>
      <c r="Z38" s="57">
        <f t="shared" si="3"/>
        <v>0</v>
      </c>
      <c r="AA38" s="57">
        <f t="shared" si="3"/>
        <v>0</v>
      </c>
      <c r="AB38" s="57">
        <f t="shared" si="3"/>
        <v>0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15967.244963190917</v>
      </c>
      <c r="AP38" s="57">
        <f>SUM(AP12,AP18,AP24:AP37)</f>
        <v>4499</v>
      </c>
      <c r="AQ38" s="57">
        <f>SUM(AO38:AP38)</f>
        <v>20466.244963190918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16.2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16.399999999999999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59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2016-11-21T17:18:10Z</dcterms:modified>
</cp:coreProperties>
</file>