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<sst xmlns="http://schemas.openxmlformats.org/spreadsheetml/2006/main" count="378" uniqueCount="69">
  <si>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</si>
  <si>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</si>
  <si>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</si>
  <si>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</si>
  <si>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</si>
  <si>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</si>
  <si>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</si>
  <si>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</si>
  <si>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</si>
  <si>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</si>
  <si>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</si>
  <si>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</si>
  <si>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</si>
  <si>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</si>
  <si>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</si>
  <si>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</si>
  <si>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</si>
  <si>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</si>
  <si>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</si>
  <si>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</si>
  <si>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</si>
  <si>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</si>
  <si>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</si>
  <si>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</si>
  <si>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</si>
  <si>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</si>
  <si>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</si>
  <si>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</si>
  <si>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</si>
  <si>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</si>
  <si>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</si>
  <si>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</si>
  <si>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</si>
  <si>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</si>
  <si>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</si>
  <si>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</si>
  <si>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</si>
  <si>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</si>
  <si>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</si>
  <si>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</si>
  <si>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</si>
  <si>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</si>
  <si>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</si>
  <si>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</si>
  <si>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</si>
  <si>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</si>
  <si>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</si>
  <si>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</si>
  <si>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</si>
  <si>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</si>
  <si>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</si>
  <si>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</si>
  <si>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</si>
  <si>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</si>
  <si>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</si>
  <si>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</si>
  <si>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</si>
  <si>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</si>
  <si>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</si>
  <si>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</si>
  <si>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</si>
  <si>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</si>
  <si>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MALAGUA</t>
  </si>
  <si>
    <t>BAGRE</t>
  </si>
  <si>
    <t>GCQ/due</t>
  </si>
  <si>
    <t>Puerto cerrado por oleaje anómalo</t>
  </si>
  <si>
    <t xml:space="preserve">        Fecha  : 20/06/2019</t>
  </si>
  <si>
    <t>Callao, 21 de junio del 2019</t>
  </si>
  <si>
    <t>FALSO VOLADOR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</si>
</sst>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N4" zoomScale="26" zoomScaleNormal="26" workbookViewId="0">
      <selection activeCell="AF42" sqref="AF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5.42578125" style="2" customWidth="1"/>
    <col min="10" max="10" width="26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5" t="s">
        <v>59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6" t="s">
        <v>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7" t="s">
        <v>35</v>
      </c>
      <c r="AN6" s="117"/>
      <c r="AO6" s="117"/>
      <c r="AP6" s="117"/>
      <c r="AQ6" s="117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18"/>
      <c r="AP7" s="118"/>
      <c r="AQ7" s="118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7" t="s">
        <v>66</v>
      </c>
      <c r="AP8" s="117"/>
      <c r="AQ8" s="117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3" t="s">
        <v>4</v>
      </c>
      <c r="D10" s="114"/>
      <c r="E10" s="122" t="s">
        <v>58</v>
      </c>
      <c r="F10" s="123"/>
      <c r="G10" s="125" t="s">
        <v>5</v>
      </c>
      <c r="H10" s="126"/>
      <c r="I10" s="124" t="s">
        <v>43</v>
      </c>
      <c r="J10" s="124"/>
      <c r="K10" s="124" t="s">
        <v>6</v>
      </c>
      <c r="L10" s="124"/>
      <c r="M10" s="113" t="s">
        <v>7</v>
      </c>
      <c r="N10" s="127"/>
      <c r="O10" s="113" t="s">
        <v>8</v>
      </c>
      <c r="P10" s="127"/>
      <c r="Q10" s="125" t="s">
        <v>9</v>
      </c>
      <c r="R10" s="126"/>
      <c r="S10" s="125" t="s">
        <v>10</v>
      </c>
      <c r="T10" s="126"/>
      <c r="U10" s="125" t="s">
        <v>11</v>
      </c>
      <c r="V10" s="126"/>
      <c r="W10" s="125" t="s">
        <v>50</v>
      </c>
      <c r="X10" s="126"/>
      <c r="Y10" s="113" t="s">
        <v>44</v>
      </c>
      <c r="Z10" s="114"/>
      <c r="AA10" s="113" t="s">
        <v>36</v>
      </c>
      <c r="AB10" s="114"/>
      <c r="AC10" s="113" t="s">
        <v>12</v>
      </c>
      <c r="AD10" s="114"/>
      <c r="AE10" s="121" t="s">
        <v>52</v>
      </c>
      <c r="AF10" s="114"/>
      <c r="AG10" s="121" t="s">
        <v>45</v>
      </c>
      <c r="AH10" s="114"/>
      <c r="AI10" s="121" t="s">
        <v>46</v>
      </c>
      <c r="AJ10" s="114"/>
      <c r="AK10" s="121" t="s">
        <v>47</v>
      </c>
      <c r="AL10" s="114"/>
      <c r="AM10" s="121" t="s">
        <v>48</v>
      </c>
      <c r="AN10" s="114"/>
      <c r="AO10" s="119" t="s">
        <v>13</v>
      </c>
      <c r="AP10" s="120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2290</v>
      </c>
      <c r="F12" s="49">
        <v>0</v>
      </c>
      <c r="G12" s="49">
        <v>6583.0299999999988</v>
      </c>
      <c r="H12" s="49">
        <v>1475.81</v>
      </c>
      <c r="I12" s="49">
        <v>1273.83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1440</v>
      </c>
      <c r="X12" s="49">
        <v>0</v>
      </c>
      <c r="Y12" s="49">
        <v>3393.1239999999998</v>
      </c>
      <c r="Z12" s="49">
        <v>0</v>
      </c>
      <c r="AA12" s="49">
        <v>3637.4861016904679</v>
      </c>
      <c r="AB12" s="49">
        <v>0</v>
      </c>
      <c r="AC12" s="49">
        <v>7122.2774999999992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1270.585</v>
      </c>
      <c r="AN12" s="49">
        <v>322.15499999999997</v>
      </c>
      <c r="AO12" s="50">
        <f>SUMIF($C$11:$AN$11,"Ind*",C12:AN12)</f>
        <v>27010.332601690465</v>
      </c>
      <c r="AP12" s="50">
        <f>SUMIF($C$11:$AN$11,"I.Mad",C12:AN12)</f>
        <v>1797.9649999999999</v>
      </c>
      <c r="AQ12" s="50">
        <f>SUM(AO12:AP12)</f>
        <v>28808.297601690465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16</v>
      </c>
      <c r="F13" s="51" t="s">
        <v>19</v>
      </c>
      <c r="G13" s="51">
        <v>45</v>
      </c>
      <c r="H13" s="51">
        <v>33</v>
      </c>
      <c r="I13" s="51">
        <v>8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>
        <v>5</v>
      </c>
      <c r="X13" s="51" t="s">
        <v>19</v>
      </c>
      <c r="Y13" s="51">
        <v>13</v>
      </c>
      <c r="Z13" s="51" t="s">
        <v>19</v>
      </c>
      <c r="AA13" s="51">
        <v>24</v>
      </c>
      <c r="AB13" s="51" t="s">
        <v>19</v>
      </c>
      <c r="AC13" s="51">
        <v>53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>
        <v>9</v>
      </c>
      <c r="AN13" s="51">
        <v>5</v>
      </c>
      <c r="AO13" s="50">
        <f>SUMIF($C$11:$AN$11,"Ind*",C13:AN13)</f>
        <v>173</v>
      </c>
      <c r="AP13" s="50">
        <f>SUMIF($C$11:$AN$11,"I.Mad",C13:AN13)</f>
        <v>38</v>
      </c>
      <c r="AQ13" s="50">
        <f>SUM(AO13:AP13)</f>
        <v>211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4</v>
      </c>
      <c r="F14" s="51" t="s">
        <v>19</v>
      </c>
      <c r="G14" s="51">
        <v>12</v>
      </c>
      <c r="H14" s="51">
        <v>7</v>
      </c>
      <c r="I14" s="51">
        <v>3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>
        <v>5</v>
      </c>
      <c r="X14" s="51" t="s">
        <v>19</v>
      </c>
      <c r="Y14" s="51">
        <v>5</v>
      </c>
      <c r="Z14" s="51" t="s">
        <v>19</v>
      </c>
      <c r="AA14" s="51">
        <v>8</v>
      </c>
      <c r="AB14" s="51" t="s">
        <v>19</v>
      </c>
      <c r="AC14" s="51">
        <v>10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>
        <v>4</v>
      </c>
      <c r="AN14" s="51">
        <v>2</v>
      </c>
      <c r="AO14" s="50">
        <f>SUMIF($C$11:$AN$11,"Ind*",C14:AN14)</f>
        <v>51</v>
      </c>
      <c r="AP14" s="50">
        <f>SUMIF($C$11:$AN$11,"I.Mad",C14:AN14)</f>
        <v>9</v>
      </c>
      <c r="AQ14" s="50">
        <f>SUM(AO14:AP14)</f>
        <v>60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3.5576578333525513</v>
      </c>
      <c r="F15" s="51" t="s">
        <v>19</v>
      </c>
      <c r="G15" s="51">
        <v>12.986873910488004</v>
      </c>
      <c r="H15" s="51">
        <v>6.5004602090199946</v>
      </c>
      <c r="I15" s="51">
        <v>46.647378571247252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>
        <v>75.940243464663681</v>
      </c>
      <c r="X15" s="51" t="s">
        <v>19</v>
      </c>
      <c r="Y15" s="51">
        <v>87.851920000000007</v>
      </c>
      <c r="Z15" s="51" t="s">
        <v>19</v>
      </c>
      <c r="AA15" s="51">
        <v>84.976065923691777</v>
      </c>
      <c r="AB15" s="51" t="s">
        <v>19</v>
      </c>
      <c r="AC15" s="51">
        <v>61.060168166508021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>
        <v>67.579258809653467</v>
      </c>
      <c r="AN15" s="51">
        <v>64.182948206855173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13</v>
      </c>
      <c r="F16" s="56" t="s">
        <v>19</v>
      </c>
      <c r="G16" s="56">
        <v>12.5</v>
      </c>
      <c r="H16" s="56">
        <v>13</v>
      </c>
      <c r="I16" s="56">
        <v>12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>
        <v>10</v>
      </c>
      <c r="X16" s="56" t="s">
        <v>19</v>
      </c>
      <c r="Y16" s="56">
        <v>10.5</v>
      </c>
      <c r="Z16" s="56" t="s">
        <v>19</v>
      </c>
      <c r="AA16" s="56">
        <v>9.5</v>
      </c>
      <c r="AB16" s="56" t="s">
        <v>19</v>
      </c>
      <c r="AC16" s="56">
        <v>11.5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>
        <v>10.5</v>
      </c>
      <c r="AN16" s="56">
        <v>11.5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>
        <v>2.73</v>
      </c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>
        <v>8.9494603820153209</v>
      </c>
      <c r="AB25" s="53"/>
      <c r="AC25" s="53">
        <v>2.0883333333333334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13.767793715348654</v>
      </c>
      <c r="AP25" s="50">
        <f t="shared" si="1"/>
        <v>0</v>
      </c>
      <c r="AQ25" s="53">
        <f>SUM(AO25:AP25)</f>
        <v>13.767793715348654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>
        <v>25.72645</v>
      </c>
      <c r="Z30" s="53"/>
      <c r="AA30" s="53"/>
      <c r="AB30" s="53"/>
      <c r="AC30" s="53">
        <v>4.8675000000000006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30.59395</v>
      </c>
      <c r="AP30" s="50">
        <f t="shared" si="1"/>
        <v>0</v>
      </c>
      <c r="AQ30" s="53">
        <f t="shared" si="2"/>
        <v>30.59395</v>
      </c>
      <c r="AT30" s="19"/>
      <c r="AU30" s="19"/>
      <c r="AV30" s="19"/>
    </row>
    <row r="31" spans="2:48" ht="50.25" customHeight="1" x14ac:dyDescent="0.55000000000000004">
      <c r="B31" s="79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68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>
        <v>0.66666666666666663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0.66666666666666663</v>
      </c>
      <c r="AP38" s="50">
        <f>SUMIF($C$11:$AN$11,"I.Mad",C38:AN38)</f>
        <v>0</v>
      </c>
      <c r="AQ38" s="53">
        <f>SUM(AO38:AP38)</f>
        <v>0.66666666666666663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>
        <v>5.1000000000000005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5.1000000000000005</v>
      </c>
      <c r="AP40" s="50">
        <f>SUMIF($C$11:$AN$11,"I.Mad",C40:AN40)</f>
        <v>0</v>
      </c>
      <c r="AQ40" s="53">
        <f>SUM(AO40:AP40)</f>
        <v>5.1000000000000005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2290</v>
      </c>
      <c r="F41" s="53">
        <f t="shared" si="5"/>
        <v>0</v>
      </c>
      <c r="G41" s="53">
        <f t="shared" si="5"/>
        <v>6583.0299999999988</v>
      </c>
      <c r="H41" s="53">
        <f t="shared" si="5"/>
        <v>1475.81</v>
      </c>
      <c r="I41" s="53">
        <f t="shared" si="5"/>
        <v>1276.56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1440</v>
      </c>
      <c r="X41" s="53">
        <f t="shared" si="5"/>
        <v>0</v>
      </c>
      <c r="Y41" s="53">
        <f t="shared" si="5"/>
        <v>3418.8504499999999</v>
      </c>
      <c r="Z41" s="53">
        <f t="shared" si="5"/>
        <v>0</v>
      </c>
      <c r="AA41" s="53">
        <f t="shared" si="5"/>
        <v>3646.4355620724832</v>
      </c>
      <c r="AB41" s="53">
        <f t="shared" si="5"/>
        <v>0</v>
      </c>
      <c r="AC41" s="53">
        <f>+SUM(AC24:AC40,AC18,AC12)</f>
        <v>7134.9999999999991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1270.585</v>
      </c>
      <c r="AN41" s="53">
        <f t="shared" si="5"/>
        <v>322.15499999999997</v>
      </c>
      <c r="AO41" s="53">
        <f>SUM(AO12,AO18,AO24:AO37)</f>
        <v>27054.694345405813</v>
      </c>
      <c r="AP41" s="53">
        <f>SUM(AP12,AP18,AP24:AP37)</f>
        <v>1797.9649999999999</v>
      </c>
      <c r="AQ41" s="53">
        <f>SUM(AO41:AP41)</f>
        <v>28852.659345405813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16.600000000000001</v>
      </c>
      <c r="H42" s="55"/>
      <c r="I42" s="88">
        <v>18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15.7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 t="s">
        <v>65</v>
      </c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2" t="s">
        <v>64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2019-06-21T16:28:36Z</dcterms:modified>
</cp:coreProperties>
</file>