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<sst xmlns="http://schemas.openxmlformats.org/spreadsheetml/2006/main" count="376" uniqueCount="69">
  <si>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</si>
  <si>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</si>
  <si>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</si>
  <si>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</si>
  <si>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</si>
  <si>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</si>
  <si>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</si>
  <si>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</si>
  <si>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</si>
  <si>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</si>
  <si>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</si>
  <si>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</si>
  <si>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</si>
  <si>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</si>
  <si>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</si>
  <si>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</si>
  <si>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</si>
  <si>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</si>
  <si>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</si>
  <si>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</si>
  <si>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</si>
  <si>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</si>
  <si>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</si>
  <si>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</si>
  <si>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</si>
  <si>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</si>
  <si>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</si>
  <si>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</si>
  <si>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</si>
  <si>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</si>
  <si>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</si>
  <si>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</si>
  <si>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</si>
  <si>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</si>
  <si>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</si>
  <si>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</si>
  <si>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</si>
  <si>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</si>
  <si>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</si>
  <si>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</si>
  <si>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</si>
  <si>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</si>
  <si>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</si>
  <si>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</si>
  <si>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</si>
  <si>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</si>
  <si>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</si>
  <si>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</si>
  <si>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</si>
  <si>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</si>
  <si>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</si>
  <si>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</si>
  <si>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</si>
  <si>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</si>
  <si>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</si>
  <si>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</si>
  <si>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</si>
  <si>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</si>
  <si>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</si>
  <si>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</si>
  <si>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</si>
  <si>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</si>
  <si>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</si>
  <si>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</si>
  <si>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</si>
  <si>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</si>
  <si>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</si>
  <si>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 xml:space="preserve">        Fecha  : 20/05/2024</t>
  </si>
  <si>
    <t>Callao,21 de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</si>
</sst>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2" zoomScaleNormal="22" workbookViewId="0">
      <selection activeCell="W25" sqref="W25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557.86500000000001</v>
      </c>
      <c r="F12" s="24">
        <v>105.575</v>
      </c>
      <c r="G12" s="24">
        <v>1885.595</v>
      </c>
      <c r="H12" s="24">
        <v>198.095</v>
      </c>
      <c r="I12" s="24">
        <v>13044.79</v>
      </c>
      <c r="J12" s="24">
        <v>2317.61</v>
      </c>
      <c r="K12" s="24">
        <v>1233.23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1257.885</v>
      </c>
      <c r="R12" s="24">
        <v>0</v>
      </c>
      <c r="S12" s="24">
        <v>490.94</v>
      </c>
      <c r="T12" s="24">
        <v>0</v>
      </c>
      <c r="U12" s="24">
        <v>1349.28</v>
      </c>
      <c r="V12" s="24">
        <v>92.045000000000002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19819.584999999995</v>
      </c>
      <c r="AP12" s="24">
        <f>SUMIF($C$11:$AN$11,"I.Mad",C12:AN12)</f>
        <v>2713.3250000000003</v>
      </c>
      <c r="AQ12" s="24">
        <f>SUM(AO12:AP12)</f>
        <v>22532.909999999996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2</v>
      </c>
      <c r="F13" s="24">
        <v>2</v>
      </c>
      <c r="G13" s="24">
        <v>7</v>
      </c>
      <c r="H13" s="24">
        <v>3</v>
      </c>
      <c r="I13" s="24">
        <v>85</v>
      </c>
      <c r="J13" s="24">
        <v>33</v>
      </c>
      <c r="K13" s="24">
        <v>11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8</v>
      </c>
      <c r="R13" s="24" t="s">
        <v>33</v>
      </c>
      <c r="S13" s="24">
        <v>6</v>
      </c>
      <c r="T13" s="24" t="s">
        <v>33</v>
      </c>
      <c r="U13" s="24">
        <v>8</v>
      </c>
      <c r="V13" s="24">
        <v>2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127</v>
      </c>
      <c r="AP13" s="24">
        <f>SUMIF($C$11:$AN$11,"I.Mad",C13:AN13)</f>
        <v>40</v>
      </c>
      <c r="AQ13" s="24">
        <f>SUM(AO13:AP13)</f>
        <v>167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2</v>
      </c>
      <c r="F14" s="24" t="s">
        <v>64</v>
      </c>
      <c r="G14" s="24">
        <v>2</v>
      </c>
      <c r="H14" s="24">
        <v>2</v>
      </c>
      <c r="I14" s="24">
        <v>13</v>
      </c>
      <c r="J14" s="24">
        <v>3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7</v>
      </c>
      <c r="R14" s="24" t="s">
        <v>33</v>
      </c>
      <c r="S14" s="24">
        <v>5</v>
      </c>
      <c r="T14" s="24" t="s">
        <v>33</v>
      </c>
      <c r="U14" s="24">
        <v>2</v>
      </c>
      <c r="V14" s="24">
        <v>2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31</v>
      </c>
      <c r="AP14" s="24">
        <f>SUMIF($C$11:$AN$11,"I.Mad",C14:AN14)</f>
        <v>7</v>
      </c>
      <c r="AQ14" s="24">
        <f>SUM(AO14:AP14)</f>
        <v>38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12.9168858020734</v>
      </c>
      <c r="F15" s="24" t="s">
        <v>33</v>
      </c>
      <c r="G15" s="24">
        <v>4.5955094530297904</v>
      </c>
      <c r="H15" s="24">
        <v>76.827493380445503</v>
      </c>
      <c r="I15" s="24">
        <v>11.071802351042219</v>
      </c>
      <c r="J15" s="24">
        <v>4.3532984620594641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7.6108560773562903</v>
      </c>
      <c r="R15" s="24" t="s">
        <v>33</v>
      </c>
      <c r="S15" s="24">
        <v>7.5301553193494701</v>
      </c>
      <c r="T15" s="24" t="s">
        <v>33</v>
      </c>
      <c r="U15" s="24">
        <v>11.506848480958601</v>
      </c>
      <c r="V15" s="24">
        <v>13.9604674000568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</v>
      </c>
      <c r="F16" s="27" t="s">
        <v>33</v>
      </c>
      <c r="G16" s="27">
        <v>13.5</v>
      </c>
      <c r="H16" s="27">
        <v>9.5</v>
      </c>
      <c r="I16" s="27">
        <v>13</v>
      </c>
      <c r="J16" s="27">
        <v>13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13</v>
      </c>
      <c r="R16" s="27" t="s">
        <v>33</v>
      </c>
      <c r="S16" s="27">
        <v>13</v>
      </c>
      <c r="T16" s="27" t="s">
        <v>33</v>
      </c>
      <c r="U16" s="27">
        <v>12.5</v>
      </c>
      <c r="V16" s="27">
        <v>12.5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>
        <v>7.29</v>
      </c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7.29</v>
      </c>
      <c r="AP25" s="24">
        <f t="shared" si="1"/>
        <v>0</v>
      </c>
      <c r="AQ25" s="32">
        <f t="shared" si="2"/>
        <v>7.29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557.86500000000001</v>
      </c>
      <c r="F41" s="32">
        <f t="shared" si="3"/>
        <v>105.575</v>
      </c>
      <c r="G41" s="32">
        <f t="shared" si="3"/>
        <v>1885.595</v>
      </c>
      <c r="H41" s="32">
        <f>+SUM(H24:H40,H18,H12)</f>
        <v>198.095</v>
      </c>
      <c r="I41" s="32">
        <f>+SUM(I24:I40,I18,I12)</f>
        <v>13052.080000000002</v>
      </c>
      <c r="J41" s="32">
        <f t="shared" si="3"/>
        <v>2317.61</v>
      </c>
      <c r="K41" s="32">
        <f t="shared" si="3"/>
        <v>1233.23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1257.885</v>
      </c>
      <c r="R41" s="32">
        <f t="shared" si="3"/>
        <v>0</v>
      </c>
      <c r="S41" s="32">
        <f t="shared" si="3"/>
        <v>490.94</v>
      </c>
      <c r="T41" s="32">
        <f t="shared" si="3"/>
        <v>0</v>
      </c>
      <c r="U41" s="32">
        <f t="shared" si="3"/>
        <v>1349.28</v>
      </c>
      <c r="V41" s="32">
        <f t="shared" si="3"/>
        <v>92.045000000000002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19826.874999999996</v>
      </c>
      <c r="AP41" s="32">
        <f>SUM(AP12,AP18,AP24:AP37)</f>
        <v>2713.3250000000003</v>
      </c>
      <c r="AQ41" s="32">
        <f t="shared" si="2"/>
        <v>22540.199999999997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2024-05-21T19:09:09Z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