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<sst xmlns="http://schemas.openxmlformats.org/spreadsheetml/2006/main" count="393" uniqueCount="65">
  <si>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</si>
  <si>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</si>
  <si>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</si>
  <si>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</si>
  <si>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</si>
  <si>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</si>
  <si>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</si>
  <si>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</si>
  <si>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</si>
  <si>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</si>
  <si>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</si>
  <si>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</si>
  <si>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</si>
  <si>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</si>
  <si>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</si>
  <si>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</si>
  <si>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</si>
  <si>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</si>
  <si>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</si>
  <si>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</si>
  <si>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</si>
  <si>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</si>
  <si>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</si>
  <si>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</si>
  <si>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</si>
  <si>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</si>
  <si>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</si>
  <si>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</si>
  <si>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</si>
  <si>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</si>
  <si>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</si>
  <si>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</si>
  <si>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</si>
  <si>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</si>
  <si>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</si>
  <si>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</si>
  <si>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</si>
  <si>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</si>
  <si>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</si>
  <si>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</si>
  <si>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</si>
  <si>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</si>
  <si>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</si>
  <si>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</si>
  <si>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</si>
  <si>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</si>
  <si>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</si>
  <si>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</si>
  <si>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</si>
  <si>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</si>
  <si>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</si>
  <si>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</si>
  <si>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</si>
  <si>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</si>
  <si>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</si>
  <si>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</si>
  <si>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</si>
  <si>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</si>
  <si>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</si>
  <si>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</si>
  <si>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</si>
  <si>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ATUN</t>
  </si>
  <si>
    <t>R.M.N°427-2015-PRODUCE, R.M.N°017-2016-PRODUCE, R.M.N°143-2016-PRODUCE</t>
  </si>
  <si>
    <t xml:space="preserve">        Fecha  : 20/05/2016</t>
  </si>
  <si>
    <t>Callao, 23 de mayo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</si>
</sst>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N26" sqref="N2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48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58</v>
      </c>
      <c r="X10" s="116"/>
      <c r="Y10" s="117" t="s">
        <v>51</v>
      </c>
      <c r="Z10" s="114"/>
      <c r="AA10" s="115" t="s">
        <v>40</v>
      </c>
      <c r="AB10" s="116"/>
      <c r="AC10" s="115" t="s">
        <v>13</v>
      </c>
      <c r="AD10" s="116"/>
      <c r="AE10" s="113" t="s">
        <v>52</v>
      </c>
      <c r="AF10" s="114"/>
      <c r="AG10" s="113" t="s">
        <v>53</v>
      </c>
      <c r="AH10" s="114"/>
      <c r="AI10" s="113" t="s">
        <v>54</v>
      </c>
      <c r="AJ10" s="114"/>
      <c r="AK10" s="113" t="s">
        <v>55</v>
      </c>
      <c r="AL10" s="114"/>
      <c r="AM10" s="113" t="s">
        <v>56</v>
      </c>
      <c r="AN10" s="114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1693.335</v>
      </c>
      <c r="AH12" s="53">
        <v>0</v>
      </c>
      <c r="AI12" s="53">
        <v>0</v>
      </c>
      <c r="AJ12" s="53">
        <v>0</v>
      </c>
      <c r="AK12" s="53">
        <v>1747.5050000000001</v>
      </c>
      <c r="AL12" s="53">
        <v>0</v>
      </c>
      <c r="AM12" s="53">
        <v>315.91000000000003</v>
      </c>
      <c r="AN12" s="53">
        <v>98.004999999999981</v>
      </c>
      <c r="AO12" s="54">
        <f>SUMIF($C$11:$AN$11,"Ind*",C12:AN12)</f>
        <v>3756.75</v>
      </c>
      <c r="AP12" s="54">
        <f>SUMIF($C$11:$AN$11,"I.Mad",C12:AN12)</f>
        <v>98.004999999999981</v>
      </c>
      <c r="AQ12" s="54">
        <f>SUM(AO12:AP12)</f>
        <v>3854.7550000000001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>
        <v>8</v>
      </c>
      <c r="AH13" s="55" t="s">
        <v>20</v>
      </c>
      <c r="AI13" s="55" t="s">
        <v>20</v>
      </c>
      <c r="AJ13" s="55" t="s">
        <v>20</v>
      </c>
      <c r="AK13" s="55">
        <v>9</v>
      </c>
      <c r="AL13" s="55" t="s">
        <v>20</v>
      </c>
      <c r="AM13" s="55">
        <v>5</v>
      </c>
      <c r="AN13" s="55">
        <v>2</v>
      </c>
      <c r="AO13" s="54">
        <f>SUMIF($C$11:$AN$11,"Ind*",C13:AN13)</f>
        <v>22</v>
      </c>
      <c r="AP13" s="54">
        <f>SUMIF($C$11:$AN$11,"I.Mad",C13:AN13)</f>
        <v>2</v>
      </c>
      <c r="AQ13" s="54">
        <f>SUM(AO13:AP13)</f>
        <v>24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>
        <v>4</v>
      </c>
      <c r="AH14" s="55" t="s">
        <v>20</v>
      </c>
      <c r="AI14" s="55" t="s">
        <v>20</v>
      </c>
      <c r="AJ14" s="55" t="s">
        <v>20</v>
      </c>
      <c r="AK14" s="55">
        <v>3</v>
      </c>
      <c r="AL14" s="55" t="s">
        <v>20</v>
      </c>
      <c r="AM14" s="55">
        <v>2</v>
      </c>
      <c r="AN14" s="55">
        <v>2</v>
      </c>
      <c r="AO14" s="54">
        <f>SUMIF($C$11:$AN$11,"Ind*",C14:AN14)</f>
        <v>9</v>
      </c>
      <c r="AP14" s="54">
        <f>SUMIF($C$11:$AN$11,"I.Mad",C14:AN14)</f>
        <v>2</v>
      </c>
      <c r="AQ14" s="54">
        <f>SUM(AO14:AP14)</f>
        <v>11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>
        <v>47.627195144263197</v>
      </c>
      <c r="AH15" s="55" t="s">
        <v>20</v>
      </c>
      <c r="AI15" s="55" t="s">
        <v>20</v>
      </c>
      <c r="AJ15" s="55" t="s">
        <v>20</v>
      </c>
      <c r="AK15" s="55">
        <v>18.438834232980085</v>
      </c>
      <c r="AL15" s="55" t="s">
        <v>20</v>
      </c>
      <c r="AM15" s="55">
        <v>9.8457762057217959</v>
      </c>
      <c r="AN15" s="55">
        <v>8.0857808528179955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>
        <v>12.5</v>
      </c>
      <c r="AH16" s="61" t="s">
        <v>20</v>
      </c>
      <c r="AI16" s="61" t="s">
        <v>20</v>
      </c>
      <c r="AJ16" s="61" t="s">
        <v>20</v>
      </c>
      <c r="AK16" s="61">
        <v>12.5</v>
      </c>
      <c r="AL16" s="61" t="s">
        <v>20</v>
      </c>
      <c r="AM16" s="61">
        <v>12.5</v>
      </c>
      <c r="AN16" s="61">
        <v>12.5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1693.335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1747.5050000000001</v>
      </c>
      <c r="AL38" s="58">
        <f t="shared" si="4"/>
        <v>0</v>
      </c>
      <c r="AM38" s="58">
        <f>+SUM(AM12,AM18,AM24:AM37)</f>
        <v>315.91000000000003</v>
      </c>
      <c r="AN38" s="58">
        <f t="shared" si="4"/>
        <v>98.004999999999981</v>
      </c>
      <c r="AO38" s="58">
        <f>SUM(AO12,AO18,AO24:AO37)</f>
        <v>3756.75</v>
      </c>
      <c r="AP38" s="58">
        <f>SUM(AP12,AP18,AP24:AP37)</f>
        <v>98.004999999999981</v>
      </c>
      <c r="AQ38" s="58">
        <f>SUM(AO38:AP38)</f>
        <v>3854.7550000000001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18.399999999999999</v>
      </c>
      <c r="H39" s="60"/>
      <c r="I39" s="93">
        <v>20.47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16.100000000000001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2016-03-21T17:31:02Z</cp:lastPrinted>
  <dcterms:created xsi:type="dcterms:W3CDTF">2008-10-21T17:58:04Z</dcterms:created>
  <dcterms:modified xsi:type="dcterms:W3CDTF">2016-05-23T17:25:28Z</dcterms:modified>
</cp:coreProperties>
</file>