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showHorizontalScroll="0" showVerticalScroll="0" showSheetTabs="0" xWindow="0" yWindow="0" windowWidth="25200" windowHeight="1168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<sst xmlns="http://schemas.openxmlformats.org/spreadsheetml/2006/main" count="362" uniqueCount="68">
  <si>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</si>
  <si>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</si>
  <si>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</si>
  <si>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</si>
  <si>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</si>
  <si>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</si>
  <si>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</si>
  <si>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</si>
  <si>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</si>
  <si>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</si>
  <si>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</si>
  <si>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</si>
  <si>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</si>
  <si>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</si>
  <si>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</si>
  <si>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</si>
  <si>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</si>
  <si>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</si>
  <si>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</si>
  <si>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</si>
  <si>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</si>
  <si>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</si>
  <si>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</si>
  <si>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</si>
  <si>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</si>
  <si>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</si>
  <si>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</si>
  <si>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</si>
  <si>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</si>
  <si>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</si>
  <si>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</si>
  <si>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</si>
  <si>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</si>
  <si>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</si>
  <si>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</si>
  <si>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</si>
  <si>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</si>
  <si>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</si>
  <si>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</si>
  <si>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</si>
  <si>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</si>
  <si>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</si>
  <si>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</si>
  <si>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</si>
  <si>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</si>
  <si>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</si>
  <si>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</si>
  <si>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</si>
  <si>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</si>
  <si>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</si>
  <si>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</si>
  <si>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</si>
  <si>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</si>
  <si>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</si>
  <si>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</si>
  <si>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</si>
  <si>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</si>
  <si>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</si>
  <si>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</si>
  <si>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</si>
  <si>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</si>
  <si>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R.M.N°448-2016-PRODUCE. R.M.N°010-2017-PRODUCE.</t>
  </si>
  <si>
    <t>RAYA AGUILA</t>
  </si>
  <si>
    <t>S/M</t>
  </si>
  <si>
    <t xml:space="preserve">        Fecha  : 20/01/2017</t>
  </si>
  <si>
    <t>Callao, 21 de enero del 2017</t>
  </si>
  <si>
    <t>9.0 y 12.0</t>
  </si>
  <si>
    <t>9.5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</si>
</sst>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5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1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22" fontId="7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/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10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8" fontId="15" fillId="0" borderId="5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27" fillId="0" borderId="1" xfId="0" quotePrefix="1" applyNumberFormat="1" applyFont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15" fillId="0" borderId="0" xfId="0" applyFont="1" applyFill="1"/>
    <xf numFmtId="0" fontId="4" fillId="0" borderId="0" xfId="0" applyFont="1" applyFill="1" applyBorder="1"/>
  </cellXfs>
  <cellStyles count="1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G1" zoomScale="25" zoomScaleNormal="25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2.7109375" style="2" customWidth="1"/>
    <col min="27" max="27" width="27.140625" style="2" customWidth="1"/>
    <col min="28" max="28" width="22.28515625" style="2" customWidth="1"/>
    <col min="29" max="29" width="32.5703125" style="2" customWidth="1"/>
    <col min="30" max="30" width="26.140625" style="2" customWidth="1"/>
    <col min="31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3" t="s">
        <v>56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2:48" ht="35.25" x14ac:dyDescent="0.5">
      <c r="B5" s="113" t="s">
        <v>40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4" t="s">
        <v>37</v>
      </c>
      <c r="AN6" s="114"/>
      <c r="AO6" s="114"/>
      <c r="AP6" s="114"/>
      <c r="AQ6" s="114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5"/>
      <c r="AP7" s="115"/>
      <c r="AQ7" s="115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4" t="s">
        <v>64</v>
      </c>
      <c r="AP8" s="114"/>
      <c r="AQ8" s="114"/>
    </row>
    <row r="9" spans="2:48" ht="21.75" customHeight="1" x14ac:dyDescent="0.4">
      <c r="B9" s="14" t="s">
        <v>2</v>
      </c>
      <c r="C9" s="11" t="s">
        <v>61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1" t="s">
        <v>4</v>
      </c>
      <c r="D10" s="112"/>
      <c r="E10" s="111" t="s">
        <v>5</v>
      </c>
      <c r="F10" s="112"/>
      <c r="G10" s="119" t="s">
        <v>6</v>
      </c>
      <c r="H10" s="120"/>
      <c r="I10" s="121" t="s">
        <v>45</v>
      </c>
      <c r="J10" s="121"/>
      <c r="K10" s="121" t="s">
        <v>7</v>
      </c>
      <c r="L10" s="121"/>
      <c r="M10" s="111" t="s">
        <v>8</v>
      </c>
      <c r="N10" s="122"/>
      <c r="O10" s="111" t="s">
        <v>9</v>
      </c>
      <c r="P10" s="122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53</v>
      </c>
      <c r="X10" s="120"/>
      <c r="Y10" s="111" t="s">
        <v>47</v>
      </c>
      <c r="Z10" s="112"/>
      <c r="AA10" s="119" t="s">
        <v>38</v>
      </c>
      <c r="AB10" s="120"/>
      <c r="AC10" s="119" t="s">
        <v>13</v>
      </c>
      <c r="AD10" s="120"/>
      <c r="AE10" s="118" t="s">
        <v>57</v>
      </c>
      <c r="AF10" s="112"/>
      <c r="AG10" s="118" t="s">
        <v>48</v>
      </c>
      <c r="AH10" s="112"/>
      <c r="AI10" s="118" t="s">
        <v>49</v>
      </c>
      <c r="AJ10" s="112"/>
      <c r="AK10" s="118" t="s">
        <v>50</v>
      </c>
      <c r="AL10" s="112"/>
      <c r="AM10" s="118" t="s">
        <v>51</v>
      </c>
      <c r="AN10" s="112"/>
      <c r="AO10" s="116" t="s">
        <v>14</v>
      </c>
      <c r="AP10" s="117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1232.7649999999999</v>
      </c>
      <c r="F12" s="51">
        <v>0</v>
      </c>
      <c r="G12" s="51">
        <v>10737.515000000001</v>
      </c>
      <c r="H12" s="51">
        <v>162.72500000000002</v>
      </c>
      <c r="I12" s="51">
        <v>4418</v>
      </c>
      <c r="J12" s="51">
        <v>21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334.72500000000002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2120</v>
      </c>
      <c r="X12" s="51">
        <v>50</v>
      </c>
      <c r="Y12" s="51">
        <v>3322.9777868603169</v>
      </c>
      <c r="Z12" s="51">
        <v>504.83009900990101</v>
      </c>
      <c r="AA12" s="51">
        <v>1559.4025350402826</v>
      </c>
      <c r="AB12" s="51">
        <v>0</v>
      </c>
      <c r="AC12" s="51">
        <v>6628.3760000000002</v>
      </c>
      <c r="AD12" s="51">
        <v>0</v>
      </c>
      <c r="AE12" s="51">
        <v>187.685</v>
      </c>
      <c r="AF12" s="51">
        <v>0</v>
      </c>
      <c r="AG12" s="51">
        <v>467.77148571428575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339.52499999999998</v>
      </c>
      <c r="AN12" s="51">
        <v>137.44</v>
      </c>
      <c r="AO12" s="52">
        <f>SUMIF($C$11:$AN$11,"Ind*",C12:AN12)</f>
        <v>31348.742807614886</v>
      </c>
      <c r="AP12" s="52">
        <f>SUMIF($C$11:$AN$11,"I.Mad",C12:AN12)</f>
        <v>875.99509900990097</v>
      </c>
      <c r="AQ12" s="52">
        <f>SUM(AO12:AP12)</f>
        <v>32224.737906624789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>
        <v>9</v>
      </c>
      <c r="F13" s="53" t="s">
        <v>20</v>
      </c>
      <c r="G13" s="53">
        <v>36</v>
      </c>
      <c r="H13" s="53">
        <v>4</v>
      </c>
      <c r="I13" s="53">
        <v>13</v>
      </c>
      <c r="J13" s="53">
        <v>1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6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>
        <v>28</v>
      </c>
      <c r="X13" s="53">
        <v>1</v>
      </c>
      <c r="Y13" s="53">
        <v>31</v>
      </c>
      <c r="Z13" s="53">
        <v>9</v>
      </c>
      <c r="AA13" s="53">
        <v>8</v>
      </c>
      <c r="AB13" s="53" t="s">
        <v>20</v>
      </c>
      <c r="AC13" s="53">
        <v>22</v>
      </c>
      <c r="AD13" s="53" t="s">
        <v>20</v>
      </c>
      <c r="AE13" s="53">
        <v>2</v>
      </c>
      <c r="AF13" s="53" t="s">
        <v>20</v>
      </c>
      <c r="AG13" s="53">
        <v>5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5</v>
      </c>
      <c r="AN13" s="53">
        <v>3</v>
      </c>
      <c r="AO13" s="52">
        <f>SUMIF($C$11:$AN$11,"Ind*",C13:AN13)</f>
        <v>165</v>
      </c>
      <c r="AP13" s="52">
        <f>SUMIF($C$11:$AN$11,"I.Mad",C13:AN13)</f>
        <v>18</v>
      </c>
      <c r="AQ13" s="52">
        <f>SUM(AO13:AP13)</f>
        <v>183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63</v>
      </c>
      <c r="F14" s="53" t="s">
        <v>20</v>
      </c>
      <c r="G14" s="53">
        <v>8</v>
      </c>
      <c r="H14" s="53">
        <v>1</v>
      </c>
      <c r="I14" s="53" t="s">
        <v>63</v>
      </c>
      <c r="J14" s="53" t="s">
        <v>63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4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>
        <v>10</v>
      </c>
      <c r="X14" s="53" t="s">
        <v>63</v>
      </c>
      <c r="Y14" s="53">
        <v>6</v>
      </c>
      <c r="Z14" s="53">
        <v>1</v>
      </c>
      <c r="AA14" s="53">
        <v>3</v>
      </c>
      <c r="AB14" s="53" t="s">
        <v>20</v>
      </c>
      <c r="AC14" s="53">
        <v>8</v>
      </c>
      <c r="AD14" s="53" t="s">
        <v>20</v>
      </c>
      <c r="AE14" s="53">
        <v>2</v>
      </c>
      <c r="AF14" s="53" t="s">
        <v>20</v>
      </c>
      <c r="AG14" s="53">
        <v>2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3</v>
      </c>
      <c r="AN14" s="53" t="s">
        <v>63</v>
      </c>
      <c r="AO14" s="52">
        <f>SUMIF($C$11:$AN$11,"Ind*",C14:AN14)</f>
        <v>46</v>
      </c>
      <c r="AP14" s="52">
        <f>SUMIF($C$11:$AN$11,"I.Mad",C14:AN14)</f>
        <v>2</v>
      </c>
      <c r="AQ14" s="52">
        <f>SUM(AO14:AP14)</f>
        <v>48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8.0238857890295456</v>
      </c>
      <c r="H15" s="53">
        <v>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55.414713314481304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>
        <v>47.303664812461449</v>
      </c>
      <c r="X15" s="53" t="s">
        <v>20</v>
      </c>
      <c r="Y15" s="53">
        <v>59.774024538497663</v>
      </c>
      <c r="Z15" s="53">
        <v>10.559006211180122</v>
      </c>
      <c r="AA15" s="53">
        <v>67.858749241790576</v>
      </c>
      <c r="AB15" s="53" t="s">
        <v>20</v>
      </c>
      <c r="AC15" s="53">
        <v>63.444008610227925</v>
      </c>
      <c r="AD15" s="53" t="s">
        <v>20</v>
      </c>
      <c r="AE15" s="53">
        <v>93.208015901355083</v>
      </c>
      <c r="AF15" s="53" t="s">
        <v>20</v>
      </c>
      <c r="AG15" s="53">
        <v>84.177546192376155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28.084676962962376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14</v>
      </c>
      <c r="H16" s="58">
        <v>14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>
        <v>12</v>
      </c>
      <c r="X16" s="58" t="s">
        <v>20</v>
      </c>
      <c r="Y16" s="110" t="s">
        <v>66</v>
      </c>
      <c r="Z16" s="58">
        <v>13</v>
      </c>
      <c r="AA16" s="58">
        <v>12.5</v>
      </c>
      <c r="AB16" s="58" t="s">
        <v>20</v>
      </c>
      <c r="AC16" s="110" t="s">
        <v>67</v>
      </c>
      <c r="AD16" s="58" t="s">
        <v>20</v>
      </c>
      <c r="AE16" s="58">
        <v>10.5</v>
      </c>
      <c r="AF16" s="58" t="s">
        <v>20</v>
      </c>
      <c r="AG16" s="58">
        <v>11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>
        <v>12.837</v>
      </c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12.837</v>
      </c>
      <c r="AP24" s="52">
        <f>SUMIF($C$11:$AN$11,"I.Mad",C24:AN24)</f>
        <v>0</v>
      </c>
      <c r="AQ24" s="71">
        <f t="shared" ref="AQ24:AQ37" si="0">SUM(AO24:AP24)</f>
        <v>12.837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>
        <v>4.0922131396834445</v>
      </c>
      <c r="Z25" s="55">
        <v>0.85990099009900989</v>
      </c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4.0922131396834445</v>
      </c>
      <c r="AP25" s="52">
        <f t="shared" ref="AP25:AP37" si="2">SUMIF($C$11:$AN$11,"I.Mad",C25:AN25)</f>
        <v>0.85990099009900989</v>
      </c>
      <c r="AQ25" s="71">
        <f>SUM(AO25:AP25)</f>
        <v>4.952114129782454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>
        <v>30.597000000000001</v>
      </c>
      <c r="AB30" s="55"/>
      <c r="AC30" s="55">
        <v>48.786999999999999</v>
      </c>
      <c r="AD30" s="55"/>
      <c r="AE30" s="55"/>
      <c r="AF30" s="55"/>
      <c r="AG30" s="55">
        <v>1</v>
      </c>
      <c r="AH30" s="55"/>
      <c r="AI30" s="55"/>
      <c r="AJ30" s="55"/>
      <c r="AK30" s="55"/>
      <c r="AL30" s="55"/>
      <c r="AM30" s="55"/>
      <c r="AN30" s="55"/>
      <c r="AO30" s="52">
        <f t="shared" si="1"/>
        <v>80.384</v>
      </c>
      <c r="AP30" s="52">
        <f t="shared" si="2"/>
        <v>0</v>
      </c>
      <c r="AQ30" s="55">
        <f t="shared" si="0"/>
        <v>80.384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62</v>
      </c>
      <c r="C37" s="55"/>
      <c r="D37" s="55"/>
      <c r="E37" s="55"/>
      <c r="F37" s="55"/>
      <c r="G37" s="55"/>
      <c r="H37" s="55"/>
      <c r="I37" s="55">
        <v>9.4740000000000002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9.4740000000000002</v>
      </c>
      <c r="AP37" s="52">
        <f t="shared" si="2"/>
        <v>0</v>
      </c>
      <c r="AQ37" s="55">
        <f t="shared" si="0"/>
        <v>9.4740000000000002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1232.7649999999999</v>
      </c>
      <c r="F38" s="55">
        <f t="shared" si="3"/>
        <v>0</v>
      </c>
      <c r="G38" s="55">
        <f t="shared" si="3"/>
        <v>10737.515000000001</v>
      </c>
      <c r="H38" s="55">
        <f t="shared" si="3"/>
        <v>162.72500000000002</v>
      </c>
      <c r="I38" s="55">
        <f t="shared" si="3"/>
        <v>4427.4740000000002</v>
      </c>
      <c r="J38" s="55">
        <f t="shared" si="3"/>
        <v>21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334.72500000000002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2120</v>
      </c>
      <c r="X38" s="55">
        <f t="shared" si="3"/>
        <v>50</v>
      </c>
      <c r="Y38" s="55">
        <f t="shared" si="3"/>
        <v>3327.07</v>
      </c>
      <c r="Z38" s="55">
        <f t="shared" si="3"/>
        <v>505.69</v>
      </c>
      <c r="AA38" s="55">
        <f t="shared" si="3"/>
        <v>1589.9995350402826</v>
      </c>
      <c r="AB38" s="55">
        <f t="shared" si="3"/>
        <v>0</v>
      </c>
      <c r="AC38" s="55">
        <f t="shared" si="3"/>
        <v>6690.0000000000009</v>
      </c>
      <c r="AD38" s="55">
        <f t="shared" si="3"/>
        <v>0</v>
      </c>
      <c r="AE38" s="55">
        <f t="shared" si="3"/>
        <v>187.685</v>
      </c>
      <c r="AF38" s="55">
        <f t="shared" si="3"/>
        <v>0</v>
      </c>
      <c r="AG38" s="55">
        <f t="shared" si="3"/>
        <v>468.77148571428575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339.52499999999998</v>
      </c>
      <c r="AN38" s="55">
        <f t="shared" si="3"/>
        <v>137.44</v>
      </c>
      <c r="AO38" s="55">
        <f>SUM(AO12,AO18,AO24:AO37)</f>
        <v>31455.530020754566</v>
      </c>
      <c r="AP38" s="55">
        <f>SUM(AP12,AP18,AP24:AP37)</f>
        <v>876.85500000000002</v>
      </c>
      <c r="AQ38" s="55">
        <f>SUM(AO38:AP38)</f>
        <v>32332.385020754566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18.8</v>
      </c>
      <c r="H39" s="57"/>
      <c r="I39" s="57"/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18.899999999999999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23"/>
      <c r="E43" s="124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2017-01-19T21:07:23Z</cp:lastPrinted>
  <dcterms:created xsi:type="dcterms:W3CDTF">2008-10-21T17:58:04Z</dcterms:created>
  <dcterms:modified xsi:type="dcterms:W3CDTF">2017-01-23T17:16:31Z</dcterms:modified>
</cp:coreProperties>
</file>