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HorizontalScroll="0" showVerticalScroll="0" showSheetTabs="0" xWindow="0" yWindow="0" windowWidth="25200" windowHeight="11760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<sst xmlns="http://schemas.openxmlformats.org/spreadsheetml/2006/main" count="375" uniqueCount="69">
  <si>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</si>
  <si>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</si>
  <si>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</si>
  <si>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</si>
  <si>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</si>
  <si>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</si>
  <si>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</si>
  <si>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</si>
  <si>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</si>
  <si>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</si>
  <si>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</si>
  <si>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</si>
  <si>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</si>
  <si>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</si>
  <si>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</si>
  <si>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</si>
  <si>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</si>
  <si>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</si>
  <si>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</si>
  <si>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</si>
  <si>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</si>
  <si>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</si>
  <si>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</si>
  <si>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</si>
  <si>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</si>
  <si>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</si>
  <si>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</si>
  <si>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</si>
  <si>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</si>
  <si>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</si>
  <si>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</si>
  <si>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</si>
  <si>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</si>
  <si>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</si>
  <si>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</si>
  <si>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</si>
  <si>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</si>
  <si>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</si>
  <si>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</si>
  <si>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</si>
  <si>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</si>
  <si>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</si>
  <si>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</si>
  <si>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</si>
  <si>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</si>
  <si>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</si>
  <si>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</si>
  <si>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</si>
  <si>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</si>
  <si>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</si>
  <si>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</si>
  <si>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</si>
  <si>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</si>
  <si>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</si>
  <si>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</si>
  <si>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</si>
  <si>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</si>
  <si>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</si>
  <si>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</si>
  <si>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</si>
  <si>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</si>
  <si>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</si>
  <si>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</si>
  <si>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</si>
  <si>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R.M.N°348-2023-PRODUCE</t>
  </si>
  <si>
    <t>CPT/jsr</t>
  </si>
  <si>
    <t>Callao,20 de noviembre del 2023</t>
  </si>
  <si>
    <t xml:space="preserve">        Fecha  : 19/11/2023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</si>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</sst>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zoomScale="24" zoomScaleNormal="24" workbookViewId="0">
      <selection activeCell="B4" sqref="B3:AQ4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8" t="s">
        <v>63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3" ht="27.75" x14ac:dyDescent="0.4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264.98500000000001</v>
      </c>
      <c r="H12" s="24">
        <v>3091.4349999999999</v>
      </c>
      <c r="I12" s="24">
        <v>2849.71</v>
      </c>
      <c r="J12" s="24">
        <v>5984.49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713.48500000000001</v>
      </c>
      <c r="T12" s="24">
        <v>231.39</v>
      </c>
      <c r="U12" s="24">
        <v>427.49200000000002</v>
      </c>
      <c r="V12" s="24">
        <v>175.51</v>
      </c>
      <c r="W12" s="24">
        <v>967.92899999999997</v>
      </c>
      <c r="X12" s="24">
        <v>841.58</v>
      </c>
      <c r="Y12" s="24">
        <v>2452.4949999999999</v>
      </c>
      <c r="Z12" s="24">
        <v>2319.04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7676.0960000000005</v>
      </c>
      <c r="AP12" s="24">
        <f>SUMIF($C$11:$AN$11,"I.Mad",C12:AN12)</f>
        <v>12643.445</v>
      </c>
      <c r="AQ12" s="24">
        <f>SUM(AO12:AP12)</f>
        <v>20319.541000000001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>
        <v>4</v>
      </c>
      <c r="H13" s="24">
        <v>90</v>
      </c>
      <c r="I13" s="24">
        <v>45</v>
      </c>
      <c r="J13" s="24">
        <v>120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>
        <v>14</v>
      </c>
      <c r="T13" s="24">
        <v>9</v>
      </c>
      <c r="U13" s="24">
        <v>12</v>
      </c>
      <c r="V13" s="24">
        <v>5</v>
      </c>
      <c r="W13" s="24">
        <v>16</v>
      </c>
      <c r="X13" s="24">
        <v>25</v>
      </c>
      <c r="Y13" s="24">
        <v>41</v>
      </c>
      <c r="Z13" s="24">
        <v>50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132</v>
      </c>
      <c r="AP13" s="24">
        <f>SUMIF($C$11:$AN$11,"I.Mad",C13:AN13)</f>
        <v>299</v>
      </c>
      <c r="AQ13" s="24">
        <f>SUM(AO13:AP13)</f>
        <v>431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>
        <v>10</v>
      </c>
      <c r="I14" s="24" t="s">
        <v>68</v>
      </c>
      <c r="J14" s="24">
        <v>10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>
        <v>6</v>
      </c>
      <c r="T14" s="24">
        <v>1</v>
      </c>
      <c r="U14" s="24">
        <v>8</v>
      </c>
      <c r="V14" s="24">
        <v>2</v>
      </c>
      <c r="W14" s="24" t="s">
        <v>68</v>
      </c>
      <c r="X14" s="24">
        <v>10</v>
      </c>
      <c r="Y14" s="24">
        <v>2</v>
      </c>
      <c r="Z14" s="24">
        <v>7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16</v>
      </c>
      <c r="AP14" s="24">
        <f>SUMIF($C$11:$AN$11,"I.Mad",C14:AN14)</f>
        <v>40</v>
      </c>
      <c r="AQ14" s="24">
        <f>SUM(AO14:AP14)</f>
        <v>56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>
        <v>79.070614708331902</v>
      </c>
      <c r="I15" s="24" t="s">
        <v>33</v>
      </c>
      <c r="J15" s="24">
        <v>82.3245697078342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>
        <v>31.222305619720998</v>
      </c>
      <c r="T15" s="24">
        <v>53.367875647685402</v>
      </c>
      <c r="U15" s="24">
        <v>31.7002472770182</v>
      </c>
      <c r="V15" s="24">
        <v>40.648144410425402</v>
      </c>
      <c r="W15" s="24" t="s">
        <v>33</v>
      </c>
      <c r="X15" s="24">
        <v>57.459873624050502</v>
      </c>
      <c r="Y15" s="24">
        <v>68.223074049937694</v>
      </c>
      <c r="Z15" s="24">
        <v>50.421761819106102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4" t="s">
        <v>33</v>
      </c>
      <c r="D16" s="24" t="s">
        <v>33</v>
      </c>
      <c r="E16" s="24" t="s">
        <v>33</v>
      </c>
      <c r="F16" s="27" t="s">
        <v>33</v>
      </c>
      <c r="G16" s="27" t="s">
        <v>33</v>
      </c>
      <c r="H16" s="27">
        <v>11</v>
      </c>
      <c r="I16" s="27" t="s">
        <v>33</v>
      </c>
      <c r="J16" s="27">
        <v>11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>
        <v>12</v>
      </c>
      <c r="T16" s="27">
        <v>11.5</v>
      </c>
      <c r="U16" s="27">
        <v>12</v>
      </c>
      <c r="V16" s="27">
        <v>12</v>
      </c>
      <c r="W16" s="27" t="s">
        <v>33</v>
      </c>
      <c r="X16" s="27">
        <v>11.5</v>
      </c>
      <c r="Y16" s="27">
        <v>11.5</v>
      </c>
      <c r="Z16" s="27">
        <v>12</v>
      </c>
      <c r="AA16" s="27" t="s">
        <v>33</v>
      </c>
      <c r="AB16" s="27" t="s">
        <v>33</v>
      </c>
      <c r="AC16" s="24" t="s">
        <v>33</v>
      </c>
      <c r="AD16" s="24" t="s">
        <v>33</v>
      </c>
      <c r="AE16" s="24" t="s">
        <v>33</v>
      </c>
      <c r="AF16" s="24" t="s">
        <v>33</v>
      </c>
      <c r="AG16" s="24" t="s">
        <v>33</v>
      </c>
      <c r="AH16" s="24" t="s">
        <v>33</v>
      </c>
      <c r="AI16" s="24" t="s">
        <v>33</v>
      </c>
      <c r="AJ16" s="24" t="s">
        <v>33</v>
      </c>
      <c r="AK16" s="24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24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4">
        <v>0.89922000000000002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0.89922000000000002</v>
      </c>
      <c r="AQ31" s="33">
        <f t="shared" si="2"/>
        <v>0.89922000000000002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 t="shared" ref="C41:AM41" si="3">+SUM(C24:C40,C18,C12)</f>
        <v>0</v>
      </c>
      <c r="D41" s="33">
        <f t="shared" si="3"/>
        <v>0</v>
      </c>
      <c r="E41" s="33">
        <f t="shared" si="3"/>
        <v>0</v>
      </c>
      <c r="F41" s="33">
        <f t="shared" si="3"/>
        <v>0</v>
      </c>
      <c r="G41" s="33">
        <f t="shared" si="3"/>
        <v>264.98500000000001</v>
      </c>
      <c r="H41" s="33">
        <f t="shared" si="3"/>
        <v>3091.4349999999999</v>
      </c>
      <c r="I41" s="33">
        <f t="shared" si="3"/>
        <v>2849.71</v>
      </c>
      <c r="J41" s="33">
        <f t="shared" si="3"/>
        <v>5985.38922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713.48500000000001</v>
      </c>
      <c r="T41" s="33">
        <f t="shared" si="3"/>
        <v>231.39</v>
      </c>
      <c r="U41" s="33">
        <f t="shared" si="3"/>
        <v>427.49200000000002</v>
      </c>
      <c r="V41" s="33">
        <f t="shared" si="3"/>
        <v>175.51</v>
      </c>
      <c r="W41" s="33">
        <f t="shared" si="3"/>
        <v>967.92899999999997</v>
      </c>
      <c r="X41" s="33">
        <f t="shared" si="3"/>
        <v>841.58</v>
      </c>
      <c r="Y41" s="33">
        <f t="shared" si="3"/>
        <v>2452.4949999999999</v>
      </c>
      <c r="Z41" s="33">
        <f t="shared" si="3"/>
        <v>2319.04</v>
      </c>
      <c r="AA41" s="33">
        <f>+SUM(AA24:AA40,AA18,C12)</f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7676.0960000000005</v>
      </c>
      <c r="AP41" s="33">
        <f>SUM(AP12,AP18,AP24:AP37)</f>
        <v>12644.344219999999</v>
      </c>
      <c r="AQ41" s="33">
        <f t="shared" si="2"/>
        <v>20320.44022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65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2023-11-22T19:44:34Z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