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C38" i="5" l="1"/>
  <c r="Y12" i="5" l="1"/>
  <c r="D38" i="5" l="1"/>
  <c r="E38" i="5"/>
  <c r="F38" i="5"/>
  <c r="G38" i="5"/>
  <c r="H38" i="5"/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<sst xmlns="http://schemas.openxmlformats.org/spreadsheetml/2006/main" count="365" uniqueCount="73">
  <si>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</si>
  <si>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</si>
  <si>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</si>
  <si>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</si>
  <si>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</si>
  <si>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</si>
  <si>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</si>
  <si>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</si>
  <si>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</si>
  <si>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</si>
  <si>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</si>
  <si>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</si>
  <si>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</si>
  <si>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</si>
  <si>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</si>
  <si>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</si>
  <si>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</si>
  <si>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</si>
  <si>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</si>
  <si>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</si>
  <si>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</si>
  <si>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</si>
  <si>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</si>
  <si>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</si>
  <si>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</si>
  <si>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</si>
  <si>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</si>
  <si>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</si>
  <si>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</si>
  <si>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</si>
  <si>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</si>
  <si>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</si>
  <si>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</si>
  <si>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</si>
  <si>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</si>
  <si>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</si>
  <si>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</si>
  <si>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</si>
  <si>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</si>
  <si>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</si>
  <si>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</si>
  <si>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</si>
  <si>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</si>
  <si>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</si>
  <si>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</si>
  <si>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</si>
  <si>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</si>
  <si>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</si>
  <si>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</si>
  <si>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</si>
  <si>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</si>
  <si>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</si>
  <si>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</si>
  <si>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</si>
  <si>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</si>
  <si>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</si>
  <si>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</si>
  <si>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</si>
  <si>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</si>
  <si>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</si>
  <si>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</si>
  <si>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</si>
  <si>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>PEJERREY</t>
  </si>
  <si>
    <t>S/M</t>
  </si>
  <si>
    <t>9.5 y 12.5</t>
  </si>
  <si>
    <t>13.0 y 11.5</t>
  </si>
  <si>
    <t xml:space="preserve">        Fecha  : 19/11/2016</t>
  </si>
  <si>
    <t>Callao, 20 de noviembre del 2016</t>
  </si>
  <si>
    <t>10.0 y 12.5</t>
  </si>
  <si>
    <t>10.5 y 12.5</t>
  </si>
  <si>
    <t>13.5 y 11.5</t>
  </si>
  <si>
    <t>13.5 y 10.5</t>
  </si>
  <si>
    <t>11.0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</si>
</sst>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9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9" fillId="0" borderId="1" xfId="0" quotePrefix="1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N30" sqref="N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4" t="s">
        <v>58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35.25" x14ac:dyDescent="0.5">
      <c r="B5" s="124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5" t="s">
        <v>37</v>
      </c>
      <c r="AN6" s="125"/>
      <c r="AO6" s="125"/>
      <c r="AP6" s="125"/>
      <c r="AQ6" s="125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6"/>
      <c r="AP7" s="126"/>
      <c r="AQ7" s="12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5" t="s">
        <v>66</v>
      </c>
      <c r="AP8" s="125"/>
      <c r="AQ8" s="125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21" t="s">
        <v>4</v>
      </c>
      <c r="D10" s="118"/>
      <c r="E10" s="121" t="s">
        <v>5</v>
      </c>
      <c r="F10" s="118"/>
      <c r="G10" s="119" t="s">
        <v>6</v>
      </c>
      <c r="H10" s="120"/>
      <c r="I10" s="123" t="s">
        <v>45</v>
      </c>
      <c r="J10" s="123"/>
      <c r="K10" s="123" t="s">
        <v>7</v>
      </c>
      <c r="L10" s="123"/>
      <c r="M10" s="121" t="s">
        <v>8</v>
      </c>
      <c r="N10" s="122"/>
      <c r="O10" s="121" t="s">
        <v>9</v>
      </c>
      <c r="P10" s="122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53</v>
      </c>
      <c r="X10" s="120"/>
      <c r="Y10" s="121" t="s">
        <v>47</v>
      </c>
      <c r="Z10" s="118"/>
      <c r="AA10" s="119" t="s">
        <v>38</v>
      </c>
      <c r="AB10" s="120"/>
      <c r="AC10" s="119" t="s">
        <v>13</v>
      </c>
      <c r="AD10" s="120"/>
      <c r="AE10" s="117" t="s">
        <v>60</v>
      </c>
      <c r="AF10" s="118"/>
      <c r="AG10" s="117" t="s">
        <v>48</v>
      </c>
      <c r="AH10" s="118"/>
      <c r="AI10" s="117" t="s">
        <v>49</v>
      </c>
      <c r="AJ10" s="118"/>
      <c r="AK10" s="117" t="s">
        <v>50</v>
      </c>
      <c r="AL10" s="118"/>
      <c r="AM10" s="117" t="s">
        <v>51</v>
      </c>
      <c r="AN10" s="118"/>
      <c r="AO10" s="127" t="s">
        <v>14</v>
      </c>
      <c r="AP10" s="128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910</v>
      </c>
      <c r="D12" s="53">
        <v>0</v>
      </c>
      <c r="E12" s="53">
        <v>0</v>
      </c>
      <c r="F12" s="53">
        <v>908</v>
      </c>
      <c r="G12" s="53">
        <v>1393.7950000000001</v>
      </c>
      <c r="H12" s="53">
        <v>0</v>
      </c>
      <c r="I12" s="53">
        <v>8684</v>
      </c>
      <c r="J12" s="53">
        <v>7954</v>
      </c>
      <c r="K12" s="53">
        <v>1066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2435</v>
      </c>
      <c r="R12" s="53">
        <v>100</v>
      </c>
      <c r="S12" s="53">
        <v>730</v>
      </c>
      <c r="T12" s="53">
        <v>1020</v>
      </c>
      <c r="U12" s="115">
        <v>1430</v>
      </c>
      <c r="V12" s="53">
        <v>770</v>
      </c>
      <c r="W12" s="53">
        <v>220</v>
      </c>
      <c r="X12" s="53">
        <v>0</v>
      </c>
      <c r="Y12" s="53">
        <f>236.275+339.52</f>
        <v>575.79499999999996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17444.589999999997</v>
      </c>
      <c r="AP12" s="54">
        <f>SUMIF($C$11:$AN$11,"I.Mad",C12:AN12)</f>
        <v>10752</v>
      </c>
      <c r="AQ12" s="54">
        <f>SUM(AO12:AP12)</f>
        <v>28196.589999999997</v>
      </c>
      <c r="AS12" s="27"/>
      <c r="AT12" s="62"/>
    </row>
    <row r="13" spans="2:48" ht="50.25" customHeight="1" x14ac:dyDescent="0.55000000000000004">
      <c r="B13" s="83" t="s">
        <v>19</v>
      </c>
      <c r="C13" s="55">
        <v>7</v>
      </c>
      <c r="D13" s="55" t="s">
        <v>20</v>
      </c>
      <c r="E13" s="55" t="s">
        <v>20</v>
      </c>
      <c r="F13" s="55">
        <v>33</v>
      </c>
      <c r="G13" s="53">
        <v>6</v>
      </c>
      <c r="H13" s="55" t="s">
        <v>20</v>
      </c>
      <c r="I13" s="55">
        <v>96</v>
      </c>
      <c r="J13" s="55">
        <v>180</v>
      </c>
      <c r="K13" s="55">
        <v>14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22</v>
      </c>
      <c r="R13" s="55">
        <v>1</v>
      </c>
      <c r="S13" s="55">
        <v>9</v>
      </c>
      <c r="T13" s="55">
        <v>9</v>
      </c>
      <c r="U13" s="116">
        <v>10</v>
      </c>
      <c r="V13" s="116">
        <v>12</v>
      </c>
      <c r="W13" s="55">
        <v>1</v>
      </c>
      <c r="X13" s="55" t="s">
        <v>20</v>
      </c>
      <c r="Y13" s="55">
        <v>2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167</v>
      </c>
      <c r="AP13" s="54">
        <f>SUMIF($C$11:$AN$11,"I.Mad",C13:AN13)</f>
        <v>235</v>
      </c>
      <c r="AQ13" s="54">
        <f>SUM(AO13:AP13)</f>
        <v>402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2</v>
      </c>
      <c r="D14" s="55" t="s">
        <v>20</v>
      </c>
      <c r="E14" s="55" t="s">
        <v>20</v>
      </c>
      <c r="F14" s="55" t="s">
        <v>63</v>
      </c>
      <c r="G14" s="53">
        <v>2</v>
      </c>
      <c r="H14" s="55" t="s">
        <v>20</v>
      </c>
      <c r="I14" s="55">
        <v>1</v>
      </c>
      <c r="J14" s="55">
        <v>5</v>
      </c>
      <c r="K14" s="55">
        <v>8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7</v>
      </c>
      <c r="R14" s="55">
        <v>1</v>
      </c>
      <c r="S14" s="55">
        <v>4</v>
      </c>
      <c r="T14" s="55">
        <v>3</v>
      </c>
      <c r="U14" s="116">
        <v>1</v>
      </c>
      <c r="V14" s="116">
        <v>6</v>
      </c>
      <c r="W14" s="55">
        <v>1</v>
      </c>
      <c r="X14" s="55" t="s">
        <v>20</v>
      </c>
      <c r="Y14" s="55">
        <v>2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28</v>
      </c>
      <c r="AP14" s="54">
        <f>SUMIF($C$11:$AN$11,"I.Mad",C14:AN14)</f>
        <v>15</v>
      </c>
      <c r="AQ14" s="54">
        <f>SUM(AO14:AP14)</f>
        <v>43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28.914417472012644</v>
      </c>
      <c r="D15" s="55" t="s">
        <v>20</v>
      </c>
      <c r="E15" s="55" t="s">
        <v>20</v>
      </c>
      <c r="F15" s="55" t="s">
        <v>20</v>
      </c>
      <c r="G15" s="55">
        <v>8.5247455355307693</v>
      </c>
      <c r="H15" s="55" t="s">
        <v>20</v>
      </c>
      <c r="I15" s="55">
        <v>24.550898203592812</v>
      </c>
      <c r="J15" s="55">
        <v>2.5278359810826547</v>
      </c>
      <c r="K15" s="55">
        <v>64.806715171735064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41.327623342841683</v>
      </c>
      <c r="R15" s="55">
        <v>69.66824644549763</v>
      </c>
      <c r="S15" s="55">
        <v>15.947277883020696</v>
      </c>
      <c r="T15" s="55">
        <v>51.033142683441426</v>
      </c>
      <c r="U15" s="55">
        <v>17.061611374407583</v>
      </c>
      <c r="V15" s="55">
        <v>88.234070498405671</v>
      </c>
      <c r="W15" s="55">
        <v>19.069767441860467</v>
      </c>
      <c r="X15" s="55" t="s">
        <v>20</v>
      </c>
      <c r="Y15" s="55">
        <v>10.613468287801542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12</v>
      </c>
      <c r="D16" s="60" t="s">
        <v>20</v>
      </c>
      <c r="E16" s="60" t="s">
        <v>20</v>
      </c>
      <c r="F16" s="60" t="s">
        <v>20</v>
      </c>
      <c r="G16" s="60">
        <v>13</v>
      </c>
      <c r="H16" s="60" t="s">
        <v>20</v>
      </c>
      <c r="I16" s="114" t="s">
        <v>65</v>
      </c>
      <c r="J16" s="60">
        <v>13.5</v>
      </c>
      <c r="K16" s="114" t="s">
        <v>72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</v>
      </c>
      <c r="R16" s="114" t="s">
        <v>68</v>
      </c>
      <c r="S16" s="60">
        <v>13</v>
      </c>
      <c r="T16" s="114" t="s">
        <v>69</v>
      </c>
      <c r="U16" s="114" t="s">
        <v>70</v>
      </c>
      <c r="V16" s="114" t="s">
        <v>64</v>
      </c>
      <c r="W16" s="114" t="s">
        <v>71</v>
      </c>
      <c r="X16" s="60" t="s">
        <v>20</v>
      </c>
      <c r="Y16" s="60">
        <v>13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57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X38" si="3">+SUM(C12,C18,C24:C37)</f>
        <v>910</v>
      </c>
      <c r="D38" s="57">
        <f t="shared" si="3"/>
        <v>0</v>
      </c>
      <c r="E38" s="57">
        <f t="shared" si="3"/>
        <v>0</v>
      </c>
      <c r="F38" s="57">
        <f t="shared" si="3"/>
        <v>908</v>
      </c>
      <c r="G38" s="57">
        <f t="shared" si="3"/>
        <v>1393.7950000000001</v>
      </c>
      <c r="H38" s="57">
        <f t="shared" si="3"/>
        <v>0</v>
      </c>
      <c r="I38" s="57">
        <f t="shared" si="3"/>
        <v>8684</v>
      </c>
      <c r="J38" s="57">
        <f t="shared" si="3"/>
        <v>7954</v>
      </c>
      <c r="K38" s="57">
        <f t="shared" si="3"/>
        <v>1066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2435</v>
      </c>
      <c r="R38" s="57">
        <f t="shared" si="3"/>
        <v>100</v>
      </c>
      <c r="S38" s="57">
        <f>+SUM(S12,S18,S24:S37)</f>
        <v>730</v>
      </c>
      <c r="T38" s="57">
        <f t="shared" si="3"/>
        <v>1020</v>
      </c>
      <c r="U38" s="57">
        <f>+SUM(U12,U18,U24:U37)</f>
        <v>1430</v>
      </c>
      <c r="V38" s="57">
        <f t="shared" si="3"/>
        <v>770</v>
      </c>
      <c r="W38" s="57">
        <f t="shared" si="3"/>
        <v>220</v>
      </c>
      <c r="X38" s="57">
        <f t="shared" si="3"/>
        <v>0</v>
      </c>
      <c r="Y38" s="57">
        <f>+SUM(Y12,Y18,Y24:Y37)</f>
        <v>575.79499999999996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17444.589999999997</v>
      </c>
      <c r="AP38" s="57">
        <f>SUM(AP12,AP18,AP24:AP37)</f>
        <v>10752</v>
      </c>
      <c r="AQ38" s="57">
        <f>SUM(AO38:AP38)</f>
        <v>28196.589999999997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67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2016-11-21T17:16:17Z</dcterms:modified>
</cp:coreProperties>
</file>