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<sst xmlns="http://schemas.openxmlformats.org/spreadsheetml/2006/main" count="351" uniqueCount="69">
  <si>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</si>
  <si>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</si>
  <si>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</si>
  <si>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</si>
  <si>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</si>
  <si>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</si>
  <si>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</si>
  <si>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</si>
  <si>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</si>
  <si>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</si>
  <si>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</si>
  <si>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</si>
  <si>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</si>
  <si>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</si>
  <si>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</si>
  <si>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</si>
  <si>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</si>
  <si>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</si>
  <si>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</si>
  <si>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</si>
  <si>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</si>
  <si>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</si>
  <si>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</si>
  <si>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</si>
  <si>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</si>
  <si>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</si>
  <si>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</si>
  <si>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</si>
  <si>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</si>
  <si>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</si>
  <si>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</si>
  <si>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</si>
  <si>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</si>
  <si>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</si>
  <si>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</si>
  <si>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</si>
  <si>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</si>
  <si>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</si>
  <si>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</si>
  <si>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</si>
  <si>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</si>
  <si>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</si>
  <si>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</si>
  <si>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</si>
  <si>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</si>
  <si>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</si>
  <si>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</si>
  <si>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</si>
  <si>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</si>
  <si>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</si>
  <si>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</si>
  <si>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</si>
  <si>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</si>
  <si>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</si>
  <si>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</si>
  <si>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</si>
  <si>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</si>
  <si>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</si>
  <si>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</si>
  <si>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</si>
  <si>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</si>
  <si>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</si>
  <si>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</si>
  <si>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</si>
  <si>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</si>
  <si>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Callao,19 de abril del 2024</t>
  </si>
  <si>
    <t>SM</t>
  </si>
  <si>
    <t xml:space="preserve">CIFRAS PRELIMINARES \ PARA USO CIENTÍFICO  </t>
  </si>
  <si>
    <t xml:space="preserve">        Fecha  : 19/04/2024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</si>
</sst>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X3" zoomScale="26" zoomScaleNormal="26" workbookViewId="0">
      <selection activeCell="AC34" sqref="AC34:BK3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68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335.65499999999997</v>
      </c>
      <c r="F12" s="24">
        <v>2517.54</v>
      </c>
      <c r="G12" s="24">
        <v>9090.1550000000007</v>
      </c>
      <c r="H12" s="24">
        <v>5633.375</v>
      </c>
      <c r="I12" s="24">
        <v>12884.66</v>
      </c>
      <c r="J12" s="24">
        <v>6321.0559999999996</v>
      </c>
      <c r="K12" s="24">
        <v>845.995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4258.3599999999997</v>
      </c>
      <c r="R12" s="24">
        <v>0</v>
      </c>
      <c r="S12" s="24">
        <v>2690.0349999999999</v>
      </c>
      <c r="T12" s="24">
        <v>83.69</v>
      </c>
      <c r="U12" s="24">
        <v>1665.64</v>
      </c>
      <c r="V12" s="24">
        <v>309.33499999999998</v>
      </c>
      <c r="W12" s="24">
        <v>5339.01</v>
      </c>
      <c r="X12" s="24">
        <v>162.81</v>
      </c>
      <c r="Y12" s="24">
        <v>3998.6</v>
      </c>
      <c r="Z12" s="24">
        <v>1371.135</v>
      </c>
      <c r="AA12" s="24">
        <v>1514.355</v>
      </c>
      <c r="AB12" s="24">
        <v>0</v>
      </c>
      <c r="AC12" s="24">
        <v>1523.9849999999999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44146.450000000004</v>
      </c>
      <c r="AP12" s="24">
        <f>SUMIF($C$11:$AN$11,"I.Mad",C12:AN12)</f>
        <v>16398.940999999999</v>
      </c>
      <c r="AQ12" s="24">
        <f>SUM(AO12:AP12)</f>
        <v>60545.391000000003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</v>
      </c>
      <c r="F13" s="24">
        <v>41</v>
      </c>
      <c r="G13" s="24">
        <v>36</v>
      </c>
      <c r="H13" s="24">
        <v>92</v>
      </c>
      <c r="I13" s="24">
        <v>57</v>
      </c>
      <c r="J13" s="24">
        <v>120</v>
      </c>
      <c r="K13" s="24">
        <v>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16</v>
      </c>
      <c r="R13" s="24" t="s">
        <v>33</v>
      </c>
      <c r="S13" s="24">
        <v>14</v>
      </c>
      <c r="T13" s="24">
        <v>1</v>
      </c>
      <c r="U13" s="24">
        <v>8</v>
      </c>
      <c r="V13" s="24">
        <v>3</v>
      </c>
      <c r="W13" s="24">
        <v>19</v>
      </c>
      <c r="X13" s="24">
        <v>2</v>
      </c>
      <c r="Y13" s="24">
        <v>18</v>
      </c>
      <c r="Z13" s="24">
        <v>16</v>
      </c>
      <c r="AA13" s="24">
        <v>6</v>
      </c>
      <c r="AB13" s="24" t="s">
        <v>33</v>
      </c>
      <c r="AC13" s="24">
        <v>6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184</v>
      </c>
      <c r="AP13" s="24">
        <f>SUMIF($C$11:$AN$11,"I.Mad",C13:AN13)</f>
        <v>275</v>
      </c>
      <c r="AQ13" s="24">
        <f>SUM(AO13:AP13)</f>
        <v>459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66</v>
      </c>
      <c r="F14" s="24">
        <v>9</v>
      </c>
      <c r="G14" s="24">
        <v>9</v>
      </c>
      <c r="H14" s="24">
        <v>12</v>
      </c>
      <c r="I14" s="24">
        <v>4</v>
      </c>
      <c r="J14" s="24">
        <v>9</v>
      </c>
      <c r="K14" s="24" t="s">
        <v>66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 t="s">
        <v>33</v>
      </c>
      <c r="S14" s="24">
        <v>6</v>
      </c>
      <c r="T14" s="24">
        <v>1</v>
      </c>
      <c r="U14" s="24">
        <v>2</v>
      </c>
      <c r="V14" s="24">
        <v>3</v>
      </c>
      <c r="W14" s="24">
        <v>7</v>
      </c>
      <c r="X14" s="24" t="s">
        <v>66</v>
      </c>
      <c r="Y14" s="24">
        <v>5</v>
      </c>
      <c r="Z14" s="24">
        <v>5</v>
      </c>
      <c r="AA14" s="24">
        <v>3</v>
      </c>
      <c r="AB14" s="24" t="s">
        <v>33</v>
      </c>
      <c r="AC14" s="24">
        <v>2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45</v>
      </c>
      <c r="AP14" s="24">
        <f>SUMIF($C$11:$AN$11,"I.Mad",C14:AN14)</f>
        <v>39</v>
      </c>
      <c r="AQ14" s="24">
        <f>SUM(AO14:AP14)</f>
        <v>84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35.049350889469899</v>
      </c>
      <c r="G15" s="24">
        <v>21.453279995082401</v>
      </c>
      <c r="H15" s="24">
        <v>75.774165231442197</v>
      </c>
      <c r="I15" s="24">
        <v>14.8923847028935</v>
      </c>
      <c r="J15" s="24">
        <v>83.944897057020697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26.586528696930799</v>
      </c>
      <c r="R15" s="24" t="s">
        <v>33</v>
      </c>
      <c r="S15" s="24">
        <v>39.918373076384199</v>
      </c>
      <c r="T15" s="24">
        <v>34.3749999999797</v>
      </c>
      <c r="U15" s="24">
        <v>24.318720507470999</v>
      </c>
      <c r="V15" s="24">
        <v>32.498455763118898</v>
      </c>
      <c r="W15" s="24">
        <v>60.2976321965103</v>
      </c>
      <c r="X15" s="24" t="s">
        <v>33</v>
      </c>
      <c r="Y15" s="24">
        <v>57.713591146577102</v>
      </c>
      <c r="Z15" s="24">
        <v>67.509410474727602</v>
      </c>
      <c r="AA15" s="24">
        <v>78.144305922935899</v>
      </c>
      <c r="AB15" s="24" t="s">
        <v>33</v>
      </c>
      <c r="AC15" s="24">
        <v>72.480620155039603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7">
        <v>12</v>
      </c>
      <c r="G16" s="27">
        <v>12</v>
      </c>
      <c r="H16" s="27">
        <v>11</v>
      </c>
      <c r="I16" s="27">
        <v>12.5</v>
      </c>
      <c r="J16" s="27">
        <v>10.5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4">
        <v>12</v>
      </c>
      <c r="U16" s="24">
        <v>12</v>
      </c>
      <c r="V16" s="27">
        <v>12</v>
      </c>
      <c r="W16" s="27">
        <v>11.5</v>
      </c>
      <c r="X16" s="24" t="s">
        <v>33</v>
      </c>
      <c r="Y16" s="27">
        <v>12</v>
      </c>
      <c r="Z16" s="24">
        <v>12</v>
      </c>
      <c r="AA16" s="27">
        <v>9</v>
      </c>
      <c r="AB16" s="24" t="s">
        <v>33</v>
      </c>
      <c r="AC16" s="24">
        <v>11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1.69126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1.69126</v>
      </c>
      <c r="AP30" s="24">
        <f t="shared" si="1"/>
        <v>0</v>
      </c>
      <c r="AQ30" s="32">
        <f t="shared" si="2"/>
        <v>1.69126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335.65499999999997</v>
      </c>
      <c r="F41" s="32">
        <f t="shared" si="3"/>
        <v>2517.54</v>
      </c>
      <c r="G41" s="32">
        <f t="shared" si="3"/>
        <v>9090.1550000000007</v>
      </c>
      <c r="H41" s="32">
        <f>+SUM(H24:H40,H18,H12)</f>
        <v>5633.375</v>
      </c>
      <c r="I41" s="32">
        <f>+SUM(I24:I40,I18,I12)</f>
        <v>12884.66</v>
      </c>
      <c r="J41" s="32">
        <f t="shared" si="3"/>
        <v>6321.0559999999996</v>
      </c>
      <c r="K41" s="32">
        <f t="shared" si="3"/>
        <v>845.995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4258.3599999999997</v>
      </c>
      <c r="R41" s="32">
        <f t="shared" si="3"/>
        <v>0</v>
      </c>
      <c r="S41" s="32">
        <f t="shared" si="3"/>
        <v>2690.0349999999999</v>
      </c>
      <c r="T41" s="32">
        <f t="shared" si="3"/>
        <v>83.69</v>
      </c>
      <c r="U41" s="32">
        <f t="shared" si="3"/>
        <v>1665.64</v>
      </c>
      <c r="V41" s="32">
        <f t="shared" si="3"/>
        <v>309.33499999999998</v>
      </c>
      <c r="W41" s="32">
        <f t="shared" si="3"/>
        <v>5339.01</v>
      </c>
      <c r="X41" s="32">
        <f t="shared" si="3"/>
        <v>162.81</v>
      </c>
      <c r="Y41" s="32">
        <f t="shared" si="3"/>
        <v>3998.6</v>
      </c>
      <c r="Z41" s="32">
        <f t="shared" si="3"/>
        <v>1371.135</v>
      </c>
      <c r="AA41" s="32">
        <f>+SUM(AA24:AA40,AA18,C12)</f>
        <v>1.69126</v>
      </c>
      <c r="AB41" s="32">
        <f t="shared" si="3"/>
        <v>0</v>
      </c>
      <c r="AC41" s="32">
        <f t="shared" si="3"/>
        <v>1523.9849999999999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44148.141260000004</v>
      </c>
      <c r="AP41" s="32">
        <f>SUM(AP12,AP18,AP24:AP37)</f>
        <v>16398.940999999999</v>
      </c>
      <c r="AQ41" s="32">
        <f t="shared" si="2"/>
        <v>60547.082260000003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2024-04-23T19:12:26Z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